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wilk\Documents\SCHOCK\xml\"/>
    </mc:Choice>
  </mc:AlternateContent>
  <xr:revisionPtr revIDLastSave="0" documentId="13_ncr:1_{84FA0843-32CB-4C4B-8782-7665149D65F9}" xr6:coauthVersionLast="47" xr6:coauthVersionMax="47" xr10:uidLastSave="{00000000-0000-0000-0000-000000000000}"/>
  <bookViews>
    <workbookView xWindow="5670" yWindow="2880" windowWidth="21600" windowHeight="11295" tabRatio="915" firstSheet="30" activeTab="38" xr2:uid="{00000000-000D-0000-FFFF-FFFF00000000}"/>
  </bookViews>
  <sheets>
    <sheet name="VIOLA D-100" sheetId="68" r:id="rId1"/>
    <sheet name="VIOLA D-150" sheetId="69" r:id="rId2"/>
    <sheet name="BROOKLYN N-100S" sheetId="70" r:id="rId3"/>
    <sheet name="BROOKLYN N-100" sheetId="71" r:id="rId4"/>
    <sheet name="BROOKLYN N-100L" sheetId="72" r:id="rId5"/>
    <sheet name="FORMHAUS D-150" sheetId="45" r:id="rId6"/>
    <sheet name="GENIUS D-100S" sheetId="47" r:id="rId7"/>
    <sheet name="MANHATTAN D-150L" sheetId="80" r:id="rId8"/>
    <sheet name="PRIMUS D-100" sheetId="58" r:id="rId9"/>
    <sheet name="PRIMUS D-100L" sheetId="59" r:id="rId10"/>
    <sheet name="PRIMUS D-150" sheetId="60" r:id="rId11"/>
    <sheet name="PRIMUS C-150" sheetId="57" r:id="rId12"/>
    <sheet name="TYPOS D-150" sheetId="66" r:id="rId13"/>
    <sheet name="FORMHAUS D-100LS" sheetId="67" r:id="rId14"/>
    <sheet name="Kategorie" sheetId="1" r:id="rId15"/>
    <sheet name="FORMHAUS D-100S" sheetId="5" r:id="rId16"/>
    <sheet name="FORMHAUS D-100" sheetId="44" r:id="rId17"/>
    <sheet name="FORMHAUS D-100L" sheetId="46" r:id="rId18"/>
    <sheet name="FORMHAUS D-150L" sheetId="78" r:id="rId19"/>
    <sheet name="GENIUS C-150" sheetId="48" r:id="rId20"/>
    <sheet name="MANHATTAN D-100XS" sheetId="49" r:id="rId21"/>
    <sheet name="MANHATTAN D-100S" sheetId="51" r:id="rId22"/>
    <sheet name="MANHATTAN D-100L" sheetId="79" r:id="rId23"/>
    <sheet name="MANHATTAN D-150S" sheetId="52" r:id="rId24"/>
    <sheet name="MANHATTAN R-100" sheetId="53" r:id="rId25"/>
    <sheet name="NEMO N-100S" sheetId="55" r:id="rId26"/>
    <sheet name="NEMO N-100" sheetId="56" r:id="rId27"/>
    <sheet name="RONDA D-100" sheetId="61" r:id="rId28"/>
    <sheet name="RONDA D-100L" sheetId="62" r:id="rId29"/>
    <sheet name="RONDA D-100XL" sheetId="81" r:id="rId30"/>
    <sheet name="TYPOS D-100" sheetId="64" r:id="rId31"/>
    <sheet name="TYPOS D-100S" sheetId="63" r:id="rId32"/>
    <sheet name="TYPOS D-150S" sheetId="65" r:id="rId33"/>
    <sheet name="QUADRO N-100" sheetId="73" r:id="rId34"/>
    <sheet name="LATHI N-100L" sheetId="82" r:id="rId35"/>
    <sheet name="LAHTI N-100XL" sheetId="83" r:id="rId36"/>
    <sheet name="LIMA D-100S" sheetId="85" r:id="rId37"/>
    <sheet name="Arkusz4" sheetId="77" r:id="rId38"/>
    <sheet name="PINEDO D-100XS" sheetId="87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7" l="1"/>
  <c r="E3" i="87"/>
  <c r="E2" i="87"/>
  <c r="E5" i="85"/>
  <c r="E4" i="85"/>
  <c r="E3" i="85"/>
  <c r="E2" i="85"/>
  <c r="E9" i="5"/>
  <c r="I13" i="81"/>
  <c r="E13" i="81"/>
  <c r="E15" i="62"/>
  <c r="I15" i="62"/>
  <c r="E7" i="61"/>
  <c r="I9" i="46"/>
  <c r="E9" i="46"/>
  <c r="I15" i="55" l="1"/>
  <c r="E15" i="55"/>
  <c r="I14" i="56"/>
  <c r="E14" i="56"/>
  <c r="E11" i="67"/>
  <c r="E7" i="83"/>
  <c r="I7" i="82"/>
  <c r="E7" i="82"/>
  <c r="E5" i="83"/>
  <c r="E4" i="83"/>
  <c r="E3" i="83"/>
  <c r="E2" i="83"/>
  <c r="I6" i="73"/>
  <c r="I5" i="73"/>
  <c r="I3" i="73"/>
  <c r="I2" i="73"/>
  <c r="E5" i="65"/>
  <c r="E4" i="65"/>
  <c r="E3" i="65"/>
  <c r="E2" i="65"/>
  <c r="E5" i="63"/>
  <c r="E2" i="63"/>
  <c r="E4" i="64"/>
  <c r="E3" i="64"/>
  <c r="E11" i="81"/>
  <c r="E10" i="81"/>
  <c r="E9" i="81"/>
  <c r="E8" i="81"/>
  <c r="E7" i="81"/>
  <c r="E6" i="81"/>
  <c r="E5" i="81"/>
  <c r="E4" i="81"/>
  <c r="E3" i="81"/>
  <c r="E2" i="81"/>
  <c r="I6" i="81"/>
  <c r="I5" i="81"/>
  <c r="I4" i="81"/>
  <c r="I2" i="81"/>
  <c r="E13" i="62"/>
  <c r="E12" i="62"/>
  <c r="E11" i="62"/>
  <c r="E10" i="62"/>
  <c r="E9" i="62"/>
  <c r="E8" i="62"/>
  <c r="E7" i="62"/>
  <c r="E6" i="62"/>
  <c r="E5" i="62"/>
  <c r="E4" i="62"/>
  <c r="E3" i="62"/>
  <c r="E2" i="62"/>
  <c r="I6" i="62"/>
  <c r="I5" i="62"/>
  <c r="I4" i="62"/>
  <c r="I2" i="62"/>
  <c r="E5" i="61"/>
  <c r="E4" i="61"/>
  <c r="E3" i="61"/>
  <c r="E2" i="61"/>
  <c r="I11" i="56"/>
  <c r="I5" i="56"/>
  <c r="I3" i="56"/>
  <c r="I2" i="56"/>
  <c r="E12" i="56"/>
  <c r="E11" i="56"/>
  <c r="E10" i="56"/>
  <c r="E9" i="56"/>
  <c r="E8" i="56"/>
  <c r="E7" i="56"/>
  <c r="E6" i="56"/>
  <c r="E5" i="56"/>
  <c r="E4" i="56"/>
  <c r="E3" i="56"/>
  <c r="E2" i="56"/>
  <c r="I4" i="55"/>
  <c r="I5" i="55"/>
  <c r="I2" i="55"/>
  <c r="I6" i="55"/>
  <c r="E13" i="55"/>
  <c r="E12" i="55"/>
  <c r="E11" i="55"/>
  <c r="E10" i="55"/>
  <c r="E9" i="55"/>
  <c r="E8" i="55"/>
  <c r="E7" i="55"/>
  <c r="E6" i="55"/>
  <c r="E5" i="55"/>
  <c r="E4" i="55"/>
  <c r="E3" i="55"/>
  <c r="E2" i="55"/>
  <c r="I3" i="52"/>
  <c r="I2" i="52"/>
  <c r="I4" i="52"/>
  <c r="E10" i="79"/>
  <c r="E9" i="79"/>
  <c r="E8" i="79"/>
  <c r="E7" i="79"/>
  <c r="E6" i="79"/>
  <c r="E5" i="79"/>
  <c r="E4" i="79"/>
  <c r="E3" i="79"/>
  <c r="E2" i="79"/>
  <c r="I6" i="51"/>
  <c r="I5" i="51"/>
  <c r="I4" i="51"/>
  <c r="I2" i="51"/>
  <c r="I5" i="82"/>
  <c r="I4" i="82"/>
  <c r="I3" i="82"/>
  <c r="I2" i="82"/>
  <c r="E5" i="48"/>
  <c r="E4" i="48"/>
  <c r="E3" i="48"/>
  <c r="E2" i="48"/>
  <c r="E7" i="78"/>
  <c r="E6" i="78"/>
  <c r="E5" i="78"/>
  <c r="E4" i="78"/>
  <c r="E3" i="78"/>
  <c r="E2" i="78"/>
  <c r="I5" i="46"/>
  <c r="I4" i="46"/>
  <c r="I2" i="46"/>
  <c r="E7" i="46"/>
  <c r="E6" i="46"/>
  <c r="E5" i="46"/>
  <c r="E4" i="46"/>
  <c r="E3" i="46"/>
  <c r="E2" i="46"/>
  <c r="E7" i="44"/>
  <c r="E6" i="44"/>
  <c r="E5" i="44"/>
  <c r="E4" i="44"/>
  <c r="E3" i="44"/>
  <c r="E2" i="44"/>
  <c r="E7" i="5"/>
  <c r="E6" i="5"/>
  <c r="E5" i="5"/>
  <c r="E4" i="5"/>
  <c r="E3" i="5"/>
  <c r="E2" i="5"/>
  <c r="E2" i="82" l="1"/>
  <c r="E3" i="82"/>
  <c r="E4" i="82"/>
  <c r="E5" i="82"/>
  <c r="E6" i="67" l="1"/>
  <c r="E3" i="67"/>
  <c r="E2" i="67"/>
  <c r="E4" i="67"/>
  <c r="E5" i="67" l="1"/>
  <c r="E4" i="73" l="1"/>
  <c r="E3" i="73"/>
  <c r="E2" i="73"/>
  <c r="E11" i="51" l="1"/>
  <c r="E10" i="51"/>
  <c r="E9" i="51"/>
  <c r="E8" i="51"/>
  <c r="E7" i="51"/>
  <c r="E6" i="51"/>
  <c r="E5" i="51"/>
  <c r="E4" i="51"/>
  <c r="E3" i="51"/>
  <c r="E2" i="51"/>
  <c r="E9" i="60" l="1"/>
  <c r="E8" i="60"/>
  <c r="E7" i="60"/>
  <c r="E6" i="60"/>
  <c r="E5" i="60"/>
  <c r="E4" i="60"/>
  <c r="E3" i="60"/>
  <c r="E2" i="60"/>
  <c r="E9" i="59" l="1"/>
  <c r="E8" i="59"/>
  <c r="E7" i="59"/>
  <c r="E6" i="59"/>
  <c r="E5" i="59"/>
  <c r="E4" i="59"/>
  <c r="E3" i="59"/>
  <c r="E2" i="59"/>
  <c r="E9" i="58" l="1"/>
  <c r="E8" i="58"/>
  <c r="E7" i="58"/>
  <c r="E6" i="58"/>
  <c r="E5" i="58"/>
  <c r="E4" i="58"/>
  <c r="E3" i="58"/>
  <c r="E2" i="58"/>
  <c r="E6" i="73" l="1"/>
  <c r="E5" i="73"/>
  <c r="E9" i="53"/>
  <c r="E8" i="53"/>
  <c r="E7" i="53"/>
  <c r="E6" i="53"/>
  <c r="E5" i="53"/>
  <c r="E4" i="53"/>
  <c r="E3" i="53"/>
  <c r="E2" i="53"/>
  <c r="E5" i="52"/>
  <c r="E4" i="52"/>
  <c r="E3" i="52"/>
  <c r="E2" i="52"/>
  <c r="E9" i="49"/>
  <c r="E8" i="49"/>
  <c r="E7" i="49"/>
  <c r="E6" i="49"/>
  <c r="E5" i="49"/>
  <c r="E4" i="49"/>
  <c r="E3" i="49"/>
  <c r="E2" i="49"/>
  <c r="A3" i="63" l="1"/>
  <c r="A4" i="63" s="1"/>
  <c r="A5" i="63" s="1"/>
  <c r="A6" i="63" s="1"/>
  <c r="A7" i="63" s="1"/>
  <c r="A8" i="63" s="1"/>
  <c r="A9" i="63" s="1"/>
  <c r="A3" i="66" l="1"/>
  <c r="A3" i="65"/>
  <c r="A3" i="64"/>
  <c r="A3" i="57" l="1"/>
  <c r="A3" i="60"/>
  <c r="A3" i="59"/>
  <c r="A3" i="58"/>
  <c r="A3" i="53" l="1"/>
  <c r="A3" i="80"/>
  <c r="A3" i="49"/>
  <c r="A4" i="80" l="1"/>
  <c r="A5" i="80" s="1"/>
  <c r="A6" i="80" s="1"/>
  <c r="A7" i="80" s="1"/>
  <c r="A8" i="80" s="1"/>
  <c r="A9" i="80" s="1"/>
  <c r="A3" i="45" l="1"/>
  <c r="A4" i="45" s="1"/>
  <c r="A5" i="45" s="1"/>
  <c r="A6" i="45" s="1"/>
  <c r="A6" i="71"/>
  <c r="A7" i="71" s="1"/>
  <c r="A8" i="71" s="1"/>
  <c r="A9" i="71" s="1"/>
  <c r="A10" i="71" s="1"/>
  <c r="A11" i="71" s="1"/>
  <c r="A6" i="70"/>
  <c r="A7" i="70" s="1"/>
  <c r="A8" i="70" s="1"/>
  <c r="A9" i="70" s="1"/>
  <c r="A10" i="70" s="1"/>
  <c r="A11" i="70" s="1"/>
  <c r="A3" i="69"/>
  <c r="A4" i="69" s="1"/>
  <c r="A5" i="69" s="1"/>
  <c r="A6" i="69" s="1"/>
  <c r="A7" i="69" s="1"/>
  <c r="A8" i="69" s="1"/>
  <c r="A9" i="69" s="1"/>
  <c r="A10" i="69" s="1"/>
  <c r="A4" i="66"/>
  <c r="A5" i="66" s="1"/>
  <c r="A6" i="66" s="1"/>
  <c r="A7" i="66" s="1"/>
  <c r="A8" i="66" s="1"/>
  <c r="A9" i="66" s="1"/>
  <c r="A4" i="65"/>
  <c r="A5" i="65" s="1"/>
  <c r="A6" i="65" s="1"/>
  <c r="A7" i="65" s="1"/>
  <c r="A8" i="65" s="1"/>
  <c r="A9" i="65" s="1"/>
  <c r="A4" i="64"/>
  <c r="A5" i="64" s="1"/>
  <c r="A6" i="64" s="1"/>
  <c r="A7" i="64" s="1"/>
  <c r="A8" i="64" s="1"/>
  <c r="A9" i="64" s="1"/>
  <c r="A4" i="60"/>
  <c r="A5" i="60" s="1"/>
  <c r="A6" i="60" s="1"/>
  <c r="A7" i="60" s="1"/>
  <c r="A8" i="60" s="1"/>
  <c r="A9" i="60" s="1"/>
  <c r="A4" i="59"/>
  <c r="A5" i="59" s="1"/>
  <c r="A6" i="59" s="1"/>
  <c r="A7" i="59" s="1"/>
  <c r="A8" i="59" s="1"/>
  <c r="A9" i="59" s="1"/>
  <c r="A4" i="58"/>
  <c r="A5" i="58" s="1"/>
  <c r="A6" i="58" s="1"/>
  <c r="A7" i="58" s="1"/>
  <c r="A8" i="58" s="1"/>
  <c r="A9" i="58" s="1"/>
  <c r="A4" i="57"/>
  <c r="A5" i="57" s="1"/>
  <c r="A6" i="57" s="1"/>
  <c r="A7" i="57" s="1"/>
  <c r="A8" i="57" s="1"/>
  <c r="A9" i="57" s="1"/>
  <c r="A4" i="53"/>
  <c r="A5" i="53" s="1"/>
  <c r="A6" i="53" s="1"/>
  <c r="A7" i="53" s="1"/>
  <c r="A8" i="53" s="1"/>
  <c r="A9" i="53" s="1"/>
  <c r="A4" i="49"/>
  <c r="A5" i="49" s="1"/>
  <c r="A6" i="49" s="1"/>
  <c r="A7" i="49" s="1"/>
  <c r="A8" i="49" s="1"/>
  <c r="A9" i="49" s="1"/>
</calcChain>
</file>

<file path=xl/sharedStrings.xml><?xml version="1.0" encoding="utf-8"?>
<sst xmlns="http://schemas.openxmlformats.org/spreadsheetml/2006/main" count="7197" uniqueCount="2591">
  <si>
    <t>ID</t>
  </si>
  <si>
    <t>Aktywny (0 lub 1)</t>
  </si>
  <si>
    <t>Nazwa</t>
  </si>
  <si>
    <t>Kategoria nadrzędna</t>
  </si>
  <si>
    <t>Główna kategoria (0/1) </t>
  </si>
  <si>
    <t>Opis</t>
  </si>
  <si>
    <t>Meta-tytuł</t>
  </si>
  <si>
    <t>Słowa kluczowe meta</t>
  </si>
  <si>
    <t>Opis meta</t>
  </si>
  <si>
    <t>URL przepisany</t>
  </si>
  <si>
    <t>URL zdjęcia</t>
  </si>
  <si>
    <t>ID / Nazwa sklepu</t>
  </si>
  <si>
    <t>Zlewozmywaki</t>
  </si>
  <si>
    <t>Cristadur</t>
  </si>
  <si>
    <t>Cristalite+</t>
  </si>
  <si>
    <t>Baterie kuchenne</t>
  </si>
  <si>
    <t>Dozowniki</t>
  </si>
  <si>
    <t>Akcesoria</t>
  </si>
  <si>
    <t>Główna</t>
  </si>
  <si>
    <t>schock-zlewozmywaki</t>
  </si>
  <si>
    <t>schock-zlewozmywaki-cristadur</t>
  </si>
  <si>
    <t>schock-zlewozmywaki-cristalite</t>
  </si>
  <si>
    <t>schock-baterie-kuchenne</t>
  </si>
  <si>
    <t>schock-dozowniki</t>
  </si>
  <si>
    <t>schock-akcesoria</t>
  </si>
  <si>
    <t>Z wyciąganą wylewką</t>
  </si>
  <si>
    <t>Bez wyciąganej wylewki</t>
  </si>
  <si>
    <t>Podokienne</t>
  </si>
  <si>
    <t>Do wody filtrowanej</t>
  </si>
  <si>
    <t>Do szafki od 40cm</t>
  </si>
  <si>
    <t>Do szafki od 60cm</t>
  </si>
  <si>
    <t>Do szafki od 80cm</t>
  </si>
  <si>
    <t>Komory podwieszane</t>
  </si>
  <si>
    <t>Kategorie (x,y,z...)</t>
  </si>
  <si>
    <t>Cena bez podatku. (netto) lub Cena zawiera podatek. (brutto)</t>
  </si>
  <si>
    <t>ID zasad podatku</t>
  </si>
  <si>
    <t>Cena hurtowa (zakupu)</t>
  </si>
  <si>
    <t>W sprzedaży (0 lub 1)</t>
  </si>
  <si>
    <t>Wartość rabatu</t>
  </si>
  <si>
    <t>Procent rabatu</t>
  </si>
  <si>
    <t>Rabat od dnia (rrrr-mm-dd)</t>
  </si>
  <si>
    <t>Rabat do dnia (rrrr-mm-dd)</t>
  </si>
  <si>
    <t>Indeks #</t>
  </si>
  <si>
    <t>Kod dostawcy</t>
  </si>
  <si>
    <t>Dostawca</t>
  </si>
  <si>
    <t>Producent</t>
  </si>
  <si>
    <t>kod EAN13</t>
  </si>
  <si>
    <t>Kod kreskowy UPC</t>
  </si>
  <si>
    <t>Podatek ekologiczny</t>
  </si>
  <si>
    <t>Szerokość</t>
  </si>
  <si>
    <t>Wysokość</t>
  </si>
  <si>
    <t>Głębokość</t>
  </si>
  <si>
    <t>Waga</t>
  </si>
  <si>
    <t>Ilość</t>
  </si>
  <si>
    <t>Minimalna ilość</t>
  </si>
  <si>
    <t>Widoczność</t>
  </si>
  <si>
    <t>Dodatkowe koszty przesyłki</t>
  </si>
  <si>
    <t>Jednostka dla ceny jednostkowej</t>
  </si>
  <si>
    <t>Cena jednostkowa</t>
  </si>
  <si>
    <t>Krótki opis</t>
  </si>
  <si>
    <t>Tagi (x,y,z...)</t>
  </si>
  <si>
    <t>Tekst kiedy na stanie</t>
  </si>
  <si>
    <t>Tekst kiedy dozwolone zamówienie zwrotne</t>
  </si>
  <si>
    <t>Dostępne do zamówienia (0 = Nie, 1 = Tak)</t>
  </si>
  <si>
    <t>Data dostępności produktu</t>
  </si>
  <si>
    <t>Data wytworzenia produktu</t>
  </si>
  <si>
    <t>Pokaż cenę (0 = Nie, 1 = Tak)</t>
  </si>
  <si>
    <t>Adresy URL zdjęcia (x,y,z...)</t>
  </si>
  <si>
    <t>Usuń istniejące zdjęcia (0 = Nie, 1 = Tak)</t>
  </si>
  <si>
    <t>Cecha(Nazwa:Wartość:Pozycja:Indywidualne)</t>
  </si>
  <si>
    <t>Dostępne tylko online (0 = Nie, 1 = Tak)</t>
  </si>
  <si>
    <t>Stan:</t>
  </si>
  <si>
    <t>Konfigurowalny (0 = Nie, 1 = Tak)</t>
  </si>
  <si>
    <t>Można wgrywać pliki (0 = Nie, 1 = Tak)</t>
  </si>
  <si>
    <t>Pola tekstowe (0 = Nie, 1 = Tak)</t>
  </si>
  <si>
    <t>Akcja kiedy brak na stanie</t>
  </si>
  <si>
    <t>ID / Nazwa sklepu </t>
  </si>
  <si>
    <t>Zaawansowane zarządzanie magazynem </t>
  </si>
  <si>
    <t>Zależny od stanu magazynowego </t>
  </si>
  <si>
    <t>Magazyn </t>
  </si>
  <si>
    <t>both</t>
  </si>
  <si>
    <t>formhaus-d-100s-croma</t>
  </si>
  <si>
    <t>formhaus-d-100s-nero</t>
  </si>
  <si>
    <t>formhaus-d-100s-moonstone</t>
  </si>
  <si>
    <t>formhaus-d-100s-onyx</t>
  </si>
  <si>
    <t>formhaus-d-100s-alpina</t>
  </si>
  <si>
    <t>2,14,20,21</t>
  </si>
  <si>
    <t>formhaus-d-100-croma</t>
  </si>
  <si>
    <t>formhaus-d-100-nero</t>
  </si>
  <si>
    <t>formhaus-d-100-onyx</t>
  </si>
  <si>
    <t>formhaus-d-100-alpina</t>
  </si>
  <si>
    <t>formhaus-d-150-croma</t>
  </si>
  <si>
    <t>formhaus-d-150-nero</t>
  </si>
  <si>
    <t>formhaus-d-150-moonstone</t>
  </si>
  <si>
    <t>formhaus-d-150-onyx</t>
  </si>
  <si>
    <t>formhaus-d-150-alpina</t>
  </si>
  <si>
    <t>1137.3983</t>
  </si>
  <si>
    <t>2,14,20,22</t>
  </si>
  <si>
    <t>formhaus-d-100l-croma</t>
  </si>
  <si>
    <t>formhaus-d-100l-nero</t>
  </si>
  <si>
    <t>formhaus-d-100l-moonstone</t>
  </si>
  <si>
    <t>formhaus-d-100l-onyx</t>
  </si>
  <si>
    <t>genius-d-100s-croma</t>
  </si>
  <si>
    <t>genius-d-100s-nero</t>
  </si>
  <si>
    <t>genius-d-100s-onyx</t>
  </si>
  <si>
    <t>genius-c-150-croma</t>
  </si>
  <si>
    <t>genius-c-150-nero</t>
  </si>
  <si>
    <t>genius-c-150-onyx</t>
  </si>
  <si>
    <t>2,14,20,23</t>
  </si>
  <si>
    <t>manhattan-d-100xs-croma</t>
  </si>
  <si>
    <t>manhattan-d-100xs-nero</t>
  </si>
  <si>
    <t>manhattan-d-100xs-onyx</t>
  </si>
  <si>
    <t>1218.6991</t>
  </si>
  <si>
    <t>manhattan-d-100s-croma</t>
  </si>
  <si>
    <t>manhattan-d-100s-nero</t>
  </si>
  <si>
    <t>manhattan-d-100s-onyx</t>
  </si>
  <si>
    <t>manhattan-d-100s-moonstone</t>
  </si>
  <si>
    <t>manhattan-d-150s-croma</t>
  </si>
  <si>
    <t>manhattan-d-150s-onyx</t>
  </si>
  <si>
    <t>manhattan-d-150s-moonstone</t>
  </si>
  <si>
    <t>1381.3008</t>
  </si>
  <si>
    <t>manhattan-r-100-croma</t>
  </si>
  <si>
    <t>manhattan-r-100-nero</t>
  </si>
  <si>
    <t>manhattan-r-100-onyx</t>
  </si>
  <si>
    <t>nemo-n-100s-croma</t>
  </si>
  <si>
    <t>nemo-n-100s-nero</t>
  </si>
  <si>
    <t>nemo-n-100s-onyx</t>
  </si>
  <si>
    <t>nemo-n-100s-moonstone</t>
  </si>
  <si>
    <t>nemo-n-100-croma</t>
  </si>
  <si>
    <t>nemo-n-100-nero</t>
  </si>
  <si>
    <t>nemo-n-100-onyx</t>
  </si>
  <si>
    <t>primus-c-150-croma</t>
  </si>
  <si>
    <t>primus-c-150-nero</t>
  </si>
  <si>
    <t>primus-c-150-onyx</t>
  </si>
  <si>
    <t>primus-d-100-croma</t>
  </si>
  <si>
    <t>primus-d-100-nero</t>
  </si>
  <si>
    <t>primus-d-100-onyx</t>
  </si>
  <si>
    <t>primus-d-100l-croma</t>
  </si>
  <si>
    <t>primus-d-100l-nero</t>
  </si>
  <si>
    <t>primus-d-100l-onyx</t>
  </si>
  <si>
    <t>primus-d-150-croma</t>
  </si>
  <si>
    <t>primus-d-150-nero</t>
  </si>
  <si>
    <t>primus-d-150-onyx</t>
  </si>
  <si>
    <t>ronda-d-100-croma</t>
  </si>
  <si>
    <t>ronda-d-100-onyx</t>
  </si>
  <si>
    <t>ronda-d-100-alpina</t>
  </si>
  <si>
    <t>ronda-d-100l-croma</t>
  </si>
  <si>
    <t>ronda-d-100l-onyx</t>
  </si>
  <si>
    <t>ronda-d-100l-nero</t>
  </si>
  <si>
    <t>typos-d-100s-croma</t>
  </si>
  <si>
    <t>typos-d-100s-nero</t>
  </si>
  <si>
    <t>typos-d-100s-onyx</t>
  </si>
  <si>
    <t>typos-d-100-croma</t>
  </si>
  <si>
    <t>typos-d-100-nero</t>
  </si>
  <si>
    <t>typos-d-100-onyx</t>
  </si>
  <si>
    <t>typos-d-150s-croma</t>
  </si>
  <si>
    <t>typos-d-150s-nero</t>
  </si>
  <si>
    <t>typos-d-150s-onyx</t>
  </si>
  <si>
    <t>typos-d-150-croma</t>
  </si>
  <si>
    <t>typos-d-150-nero</t>
  </si>
  <si>
    <t>typos-d-150-onyx</t>
  </si>
  <si>
    <t>viola-d-100-basalt</t>
  </si>
  <si>
    <t>viola-d-100-beton</t>
  </si>
  <si>
    <t>viola-d-100-crema</t>
  </si>
  <si>
    <t>viola-d-100-croma</t>
  </si>
  <si>
    <t>viola-d-100-everest</t>
  </si>
  <si>
    <t>viola-d-100-inox</t>
  </si>
  <si>
    <t>viola-d-100-mocha</t>
  </si>
  <si>
    <t>viola-d-100-nero</t>
  </si>
  <si>
    <t>viola-d-100-onyx</t>
  </si>
  <si>
    <t>viola-d-150-basalt</t>
  </si>
  <si>
    <t>viola-d-150-beton</t>
  </si>
  <si>
    <t>viola-d-150-crema</t>
  </si>
  <si>
    <t>viola-d-150-croma</t>
  </si>
  <si>
    <t>viola-d-150-everest</t>
  </si>
  <si>
    <t>viola-d-150-inox</t>
  </si>
  <si>
    <t>viola-d-150-mocha</t>
  </si>
  <si>
    <t>viola-d-150-nero</t>
  </si>
  <si>
    <t>viola-d-150-onyx</t>
  </si>
  <si>
    <t>brooklyn-n-100s-basalt</t>
  </si>
  <si>
    <t>brooklyn-n-100s-beton</t>
  </si>
  <si>
    <t>brooklyn-n-100s-crema</t>
  </si>
  <si>
    <t>brooklyn-n-100s-croma</t>
  </si>
  <si>
    <t>brooklyn-n-100s-everest</t>
  </si>
  <si>
    <t>brooklyn-n-100s-inox</t>
  </si>
  <si>
    <t>brooklyn-n-100s-mocha</t>
  </si>
  <si>
    <t>brooklyn-n-100s-nero</t>
  </si>
  <si>
    <t>brooklyn-n-100s-onyx</t>
  </si>
  <si>
    <t>brooklyn-n-100s-moonstone</t>
  </si>
  <si>
    <t>2,14,20,21,24</t>
  </si>
  <si>
    <t>1340.6504</t>
  </si>
  <si>
    <t>brooklyn-n-100-basalt</t>
  </si>
  <si>
    <t>brooklyn-n-100-beton</t>
  </si>
  <si>
    <t>brooklyn-n-100-crema</t>
  </si>
  <si>
    <t>brooklyn-n-100-croma</t>
  </si>
  <si>
    <t>brooklyn-n-100-everest</t>
  </si>
  <si>
    <t>brooklyn-n-100-inox</t>
  </si>
  <si>
    <t>brooklyn-n-100-mocha</t>
  </si>
  <si>
    <t>brooklyn-n-100-nero</t>
  </si>
  <si>
    <t>brooklyn-n-100-onyx</t>
  </si>
  <si>
    <t>brooklyn-n-100-moonstone</t>
  </si>
  <si>
    <t>brooklyn-n-100l-basalt</t>
  </si>
  <si>
    <t>brooklyn-n-100l-beton</t>
  </si>
  <si>
    <t>brooklyn-n-100l-crema</t>
  </si>
  <si>
    <t>brooklyn-n-100l-nero</t>
  </si>
  <si>
    <t>brooklyn-n-100l-onyx</t>
  </si>
  <si>
    <t>brooklyn-n-100l-moonstone</t>
  </si>
  <si>
    <t>2,14,20,22,24</t>
  </si>
  <si>
    <t>1421.9512</t>
  </si>
  <si>
    <t>quadro-n-100-onyx</t>
  </si>
  <si>
    <t>quadro-n-100-alpina</t>
  </si>
  <si>
    <t>ronda-d-100-moonstone</t>
  </si>
  <si>
    <t>ronda-d-100l-moonstone</t>
  </si>
  <si>
    <t>ronda-d-100l-alpina</t>
  </si>
  <si>
    <t>manhattan-d-100s-alpina</t>
  </si>
  <si>
    <t>manhattan-d-150s-alpina</t>
  </si>
  <si>
    <t>http://www.schock.com.pl/img/schock/manhattan_d-150s/manhattand150scroma.png,http://www.schock.com.pl/img/schock/manhattan_d-150s/manhattand150stech.png</t>
  </si>
  <si>
    <t>http://www.schock.com.pl/img/schock/manhattan_d-150s/manhattand150sonyx.png,http://www.schock.com.pl/img/schock/manhattan_d-150s/manhattand150stech.png</t>
  </si>
  <si>
    <t>http://www.schock.com.pl/img/schock/manhattan_d-150s/manhattand150smoonstone.png,http://www.schock.com.pl/img/schock/manhattan_d-150s/manhattand150stech.png</t>
  </si>
  <si>
    <t>http://www.schock.com.pl/img/schock/manhattan_d-150s/manhattand150salpina.png,http://www.schock.com.pl/img/schock/manhattan_d-150s/manhattand150stech.png</t>
  </si>
  <si>
    <t>nemo-n-100s-alpina</t>
  </si>
  <si>
    <t>http://www.schock.com.pl/img/schock/nemo_n-100s/nemon100scroma.png,http://www.schock.com.pl/img/schock/nemo_n-100s/nemon100stech.png</t>
  </si>
  <si>
    <t>http://www.schock.com.pl/img/schock/nemo_n-100s/nemon100snero.png,http://www.schock.com.pl/img/schock/nemo_n-100s/nemon100stech.png</t>
  </si>
  <si>
    <t>http://www.schock.com.pl/img/schock/nemo_n-100s/nemon100sonyx.png,http://www.schock.com.pl/img/schock/nemo_n-100s/nemon100stech.png</t>
  </si>
  <si>
    <t>http://www.schock.com.pl/img/schock/nemo_n-100s/nemon100smoonstone.png,http://www.schock.com.pl/img/schock/nemo_n-100s/nemon100stech.png</t>
  </si>
  <si>
    <t>http://www.schock.com.pl/img/schock/nemo_n-100s/nemon100salpina.png,http://www.schock.com.pl/img/schock/nemo_n-100s/nemon100stech.png</t>
  </si>
  <si>
    <t>formhaus-d-150l-croma</t>
  </si>
  <si>
    <t>formhaus-d-150l-onyx</t>
  </si>
  <si>
    <t>formhaus-d-150l-alpina</t>
  </si>
  <si>
    <t>http://www.schock.com.pl/img/schock/formhaus_d-150l/formhausd150lcroma.png,http://www.schock.com.pl/img/schock/formhaus_d-150l/formhausd150ltech.png</t>
  </si>
  <si>
    <t>http://www.schock.com.pl/img/schock/formhaus_d-150l/formhausd150lonyx.png,http://www.schock.com.pl/img/schock/formhaus_d-150l/formhausd150ltech.png</t>
  </si>
  <si>
    <t>http://www.schock.com.pl/img/schock/formhaus_d-150l/formhausd150lalpina.png,http://www.schock.com.pl/img/schock/formhaus_d-150l/formhausd150ltech.png</t>
  </si>
  <si>
    <t>formhaus-d-100l-alpina</t>
  </si>
  <si>
    <t>http://www.schock.com.pl/img/schock/formhaus_d-100l/formhausd100lcroma.png,http://www.schock.com.pl/img/schock/formhaus_d-100l/formhausd100ltech.png</t>
  </si>
  <si>
    <t>http://www.schock.com.pl/img/schock/formhaus_d-100l/formhausd100lnero.png,http://www.schock.com.pl/img/schock/formhaus_d-100l/formhausd100ltech.png</t>
  </si>
  <si>
    <t>http://www.schock.com.pl/img/schock/formhaus_d-100l/formhausd100lmoonstone.png,http://www.schock.com.pl/img/schock/formhaus_d-100l/formhausd100ltech.png</t>
  </si>
  <si>
    <t>http://www.schock.com.pl/img/schock/formhaus_d-100l/formhausd100lonyx.png,http://www.schock.com.pl/img/schock/formhaus_d-100l/formhausd100ltech.png</t>
  </si>
  <si>
    <t>http://www.schock.com.pl/img/schock/formhaus_d-100l/formhausd100lalpina.png,http://www.schock.com.pl/img/schock/formhaus_d-100l/formhausd100ltech.png</t>
  </si>
  <si>
    <t>formhaus-d-150l-nero</t>
  </si>
  <si>
    <t>http://www.schock.com.pl/img/schock/formhaus_d-100s/formhausd100scroma.png,http://www.schock.com.pl/img/schock/formhaus_d-100s/formhausd100stech.png</t>
  </si>
  <si>
    <t>http://www.schock.com.pl/img/schock/formhaus_d-100s/formhausd100snero.png,http://www.schock.com.pl/img/schock/formhaus_d-100s/formhausd100stech.png</t>
  </si>
  <si>
    <t>http://www.schock.com.pl/img/schock/formhaus_d-100s/formhausd100smoonstone.png,http://www.schock.com.pl/img/schock/formhaus_d-100s/formhausd100stech.png</t>
  </si>
  <si>
    <t>http://www.schock.com.pl/img/schock/formhaus_d-100s/formhausd100sonyx.png,http://www.schock.com.pl/img/schock/formhaus_d-100s/formhausd100stech.png</t>
  </si>
  <si>
    <t>http://www.schock.com.pl/img/schock/formhaus_d-100s/formhausd100salpina.png,http://www.schock.com.pl/img/schock/formhaus_d-100s/formhausd100stech.png</t>
  </si>
  <si>
    <t>http://www.schock.com.pl/img/schock/formhaus_d-100/formhausd100croma.png,http://www.schock.com.pl/img/schock/formhaus_d-100/formhausd100tech.png</t>
  </si>
  <si>
    <t>http://www.schock.com.pl/img/schock/formhaus_d-100/formhausd100nero.png,http://www.schock.com.pl/img/schock/formhaus_d-100/formhausd100tech.png</t>
  </si>
  <si>
    <t>http://www.schock.com.pl/img/schock/formhaus_d-100/formhausd100onyx.png,http://www.schock.com.pl/img/schock/formhaus_d-100/formhausd100tech.png</t>
  </si>
  <si>
    <t>http://www.schock.com.pl/img/schock/formhaus_d-100/formhausd100alpina.png,http://www.schock.com.pl/img/schock/formhaus_d-100/formhausd100tech.png</t>
  </si>
  <si>
    <t>http://www.schock.com.pl/img/schock/formhaus_d-150/formhausd150croma.png,http://www.schock.com.pl/img/schock/formhaus_d-150/formhausd150tech.png</t>
  </si>
  <si>
    <t>http://www.schock.com.pl/img/schock/formhaus_d-150/formhausd150nero.png,http://www.schock.com.pl/img/schock/formhaus_d-150/formhausd150tech.png</t>
  </si>
  <si>
    <t>http://www.schock.com.pl/img/schock/formhaus_d-150/formhausd150moonstone.png,http://www.schock.com.pl/img/schock/formhaus_d-150/formhausd150tech.png</t>
  </si>
  <si>
    <t>http://www.schock.com.pl/img/schock/formhaus_d-150/formhausd150onyx.png,http://www.schock.com.pl/img/schock/formhaus_d-150/formhausd150tech.png</t>
  </si>
  <si>
    <t>http://www.schock.com.pl/img/schock/formhaus_d-150/formhausd150alpina.png,http://www.schock.com.pl/img/schock/formhaus_d-150/formhausd150tech.png</t>
  </si>
  <si>
    <t>http://www.schock.com.pl/img/schock/formhaus_d-150l/formhausd150lnero.png,http://www.schock.com.pl/img/schock/formhaus_d-150l/formhausd150ltech.png</t>
  </si>
  <si>
    <t>http://www.schock.com.pl/img/schock/genius_d-100s/geniusd100scroma.png,http://www.schock.com.pl/img/schock/genius_d-100s/geniusd100stech.png</t>
  </si>
  <si>
    <t>http://www.schock.com.pl/img/schock/genius_d-100s/geniusd100snero.png,http://www.schock.com.pl/img/schock/genius_d-100s/geniusd100stech.png</t>
  </si>
  <si>
    <t>http://www.schock.com.pl/img/schock/genius_d-100s/geniusd100sonyx.png,http://www.schock.com.pl/img/schock/genius_d-100s/geniusd100stech.png</t>
  </si>
  <si>
    <t>http://www.schock.com.pl/img/schock/genius_c-150/geniusc150croma.png,http://www.schock.com.pl/img/schock/genius_c-150/geniusc150tech.png</t>
  </si>
  <si>
    <t>http://www.schock.com.pl/img/schock/genius_c-150/geniusc150nero.png,http://www.schock.com.pl/img/schock/genius_c-150/geniusc150tech.png</t>
  </si>
  <si>
    <t>http://www.schock.com.pl/img/schock/genius_c-150/geniusc150onyx.png,http://www.schock.com.pl/img/schock/genius_c-150/geniusc150tech.png</t>
  </si>
  <si>
    <t>http://www.schock.com.pl/img/schock/manhattan_d-100xs/manhattand100xscroma.png,http://www.schock.com.pl/img/schock/manhattan_d-100xs/manhattand100xstech.png</t>
  </si>
  <si>
    <t>http://www.schock.com.pl/img/schock/manhattan_d-100xs/manhattand100xsnero.png,http://www.schock.com.pl/img/schock/manhattan_d-100xs/manhattand100xstech.png</t>
  </si>
  <si>
    <t>http://www.schock.com.pl/img/schock/manhattan_d-100xs/manhattand100xsonyx.png,http://www.schock.com.pl/img/schock/manhattan_d-100xs/manhattand100xstech.png</t>
  </si>
  <si>
    <t>http://www.schock.com.pl/img/schock/manhattan_r-100/manhattanr100croma.png,http://www.schock.com.pl/img/schock/manhattan_r-100/manhattanr100tech.png</t>
  </si>
  <si>
    <t>http://www.schock.com.pl/img/schock/manhattan_r-100/manhattanr100nero.png,http://www.schock.com.pl/img/schock/manhattan_r-100/manhattanr100tech.png</t>
  </si>
  <si>
    <t>http://www.schock.com.pl/img/schock/manhattan_r-100/manhattanr100onyx.png,http://www.schock.com.pl/img/schock/manhattan_r-100/manhattanr100tech.png</t>
  </si>
  <si>
    <t>http://www.schock.com.pl/img/schock/primus_c-150/primusc150croma.png,http://www.schock.com.pl/img/schock/primus_c-150/primusc150tech.png</t>
  </si>
  <si>
    <t>http://www.schock.com.pl/img/schock/primus_c-150/primusc150nero.png,http://www.schock.com.pl/img/schock/primus_c-150/primusc150tech.png</t>
  </si>
  <si>
    <t>http://www.schock.com.pl/img/schock/primus_c-150/primusc150onyx.png,http://www.schock.com.pl/img/schock/primus_c-150/primusc150tech.png</t>
  </si>
  <si>
    <t>http://www.schock.com.pl/img/schock/primus_d-100l/primusd100lcroma.png,http://www.schock.com.pl/img/schock/primus_d-100l/primusd100ltech.png</t>
  </si>
  <si>
    <t>http://www.schock.com.pl/img/schock/primus_d-100l/primusd100lnero.png,http://www.schock.com.pl/img/schock/primus_d-100l/primusd100ltech.png</t>
  </si>
  <si>
    <t>http://www.schock.com.pl/img/schock/primus_d-100l/primusd100lonyx.png,http://www.schock.com.pl/img/schock/primus_d-100l/primusd100ltech.png</t>
  </si>
  <si>
    <t>http://www.schock.com.pl/img/schock/typos_d-100s/typosd100scroma.png,http://www.schock.com.pl/img/schock/typos_d-100s/typosd100stech.png</t>
  </si>
  <si>
    <t>http://www.schock.com.pl/img/schock/typos_d-100s/typosd100snero.png,http://www.schock.com.pl/img/schock/typos_d-100s/typosd100stech.png</t>
  </si>
  <si>
    <t>http://www.schock.com.pl/img/schock/typos_d-100s/typosd100sonyx.png,http://www.schock.com.pl/img/schock/typos_d-100s/typosd100stech.png</t>
  </si>
  <si>
    <t>http://www.schock.com.pl/img/schock/typos_d-100/typosd100croma.png,http://www.schock.com.pl/img/schock/typos_d-100/typosd100tech.png</t>
  </si>
  <si>
    <t>http://www.schock.com.pl/img/schock/typos_d-100/typosd100nero.png,http://www.schock.com.pl/img/schock/typos_d-100/typosd100tech.png</t>
  </si>
  <si>
    <t>http://www.schock.com.pl/img/schock/typos_d-100/typosd100onyx.png,http://www.schock.com.pl/img/schock/typos_d-100/typosd100tech.png</t>
  </si>
  <si>
    <t>http://www.schock.com.pl/img/schock/typos_d-150/typosd150croma.png,http://www.schock.com.pl/img/schock/typos_d-150/typosd150tech.png</t>
  </si>
  <si>
    <t>http://www.schock.com.pl/img/schock/typos_d-150/typosd150nero.png,http://www.schock.com.pl/img/schock/typos_d-150/typosd150tech.png</t>
  </si>
  <si>
    <t>http://www.schock.com.pl/img/schock/typos_d-150/typosd150onyx.png,http://www.schock.com.pl/img/schock/typos_d-150/typosd150tech.png</t>
  </si>
  <si>
    <t>http://www.schock.com.pl/img/schock/viola_d-100/violad100basalt.png,http://www.schock.com.pl/img/schock/viola_d-100/violad100tech.png</t>
  </si>
  <si>
    <t>http://www.schock.com.pl/img/schock/viola_d-100/violad100beton.png,http://www.schock.com.pl/img/schock/viola_d-100/violad100tech.png</t>
  </si>
  <si>
    <t>http://www.schock.com.pl/img/schock/viola_d-100/violad100crema.png,http://www.schock.com.pl/img/schock/viola_d-100/violad100tech.png</t>
  </si>
  <si>
    <t>http://www.schock.com.pl/img/schock/viola_d-100/violad100croma.png,http://www.schock.com.pl/img/schock/viola_d-100/violad100tech.png</t>
  </si>
  <si>
    <t>http://www.schock.com.pl/img/schock/viola_d-100/violad100everest.png,http://www.schock.com.pl/img/schock/viola_d-100/violad100tech.png</t>
  </si>
  <si>
    <t>http://www.schock.com.pl/img/schock/viola_d-100/violad100inox.png,http://www.schock.com.pl/img/schock/viola_d-100/violad100tech.png</t>
  </si>
  <si>
    <t>http://www.schock.com.pl/img/schock/viola_d-100/violad100mocha.png,http://www.schock.com.pl/img/schock/viola_d-100/violad100tech.png</t>
  </si>
  <si>
    <t>http://www.schock.com.pl/img/schock/viola_d-100/violad100nero.png,http://www.schock.com.pl/img/schock/viola_d-100/violad100tech.png</t>
  </si>
  <si>
    <t>http://www.schock.com.pl/img/schock/viola_d-100/violad100onyx.png,http://www.schock.com.pl/img/schock/viola_d-100/violad100tech.png</t>
  </si>
  <si>
    <t>http://www.schock.com.pl/img/schock/viola_d-150/violad150basalt.png,http://www.schock.com.pl/img/schock/viola_d-150/violad150tech.png</t>
  </si>
  <si>
    <t>http://www.schock.com.pl/img/schock/viola_d-150/violad150beton.png,http://www.schock.com.pl/img/schock/viola_d-150/violad150tech.png</t>
  </si>
  <si>
    <t>http://www.schock.com.pl/img/schock/viola_d-150/violad150crema.png,http://www.schock.com.pl/img/schock/viola_d-150/violad150tech.png</t>
  </si>
  <si>
    <t>http://www.schock.com.pl/img/schock/viola_d-150/violad150croma.png,http://www.schock.com.pl/img/schock/viola_d-150/violad150tech.png</t>
  </si>
  <si>
    <t>http://www.schock.com.pl/img/schock/viola_d-150/violad150everest.png,http://www.schock.com.pl/img/schock/viola_d-150/violad150tech.png</t>
  </si>
  <si>
    <t>http://www.schock.com.pl/img/schock/viola_d-150/violad150inox.png,http://www.schock.com.pl/img/schock/viola_d-150/violad150tech.png</t>
  </si>
  <si>
    <t>http://www.schock.com.pl/img/schock/viola_d-150/violad150mocha.png,http://www.schock.com.pl/img/schock/viola_d-150/violad150tech.png</t>
  </si>
  <si>
    <t>http://www.schock.com.pl/img/schock/viola_d-150/violad150nero.png,http://www.schock.com.pl/img/schock/viola_d-150/violad150tech.png</t>
  </si>
  <si>
    <t>http://www.schock.com.pl/img/schock/viola_d-150/violad150onyx.png,http://www.schock.com.pl/img/schock/viola_d-150/violad150tech.png</t>
  </si>
  <si>
    <t>http://www.schock.com.pl/img/schock/brooklyn_n-100s/brooklynn100sbasalt.png,http://www.schock.com.pl/img/schock/brooklyn_n-100s/brooklynn100stech.png</t>
  </si>
  <si>
    <t>http://www.schock.com.pl/img/schock/brooklyn_n-100s/brooklynn100sbeton.png,http://www.schock.com.pl/img/schock/brooklyn_n-100s/brooklynn100stech.png</t>
  </si>
  <si>
    <t>http://www.schock.com.pl/img/schock/brooklyn_n-100s/brooklynn100screma.png,http://www.schock.com.pl/img/schock/brooklyn_n-100s/brooklynn100stech.png</t>
  </si>
  <si>
    <t>http://www.schock.com.pl/img/schock/brooklyn_n-100s/brooklynn100scroma.png,http://www.schock.com.pl/img/schock/brooklyn_n-100s/brooklynn100stech.png</t>
  </si>
  <si>
    <t>http://www.schock.com.pl/img/schock/brooklyn_n-100s/brooklynn100severest.png,http://www.schock.com.pl/img/schock/brooklyn_n-100s/brooklynn100stech.png</t>
  </si>
  <si>
    <t>http://www.schock.com.pl/img/schock/brooklyn_n-100s/brooklynn100sinox.png,http://www.schock.com.pl/img/schock/brooklyn_n-100s/brooklynn100stech.png</t>
  </si>
  <si>
    <t>http://www.schock.com.pl/img/schock/brooklyn_n-100s/brooklynn100smocha.png,http://www.schock.com.pl/img/schock/brooklyn_n-100s/brooklynn100stech.png</t>
  </si>
  <si>
    <t>http://www.schock.com.pl/img/schock/brooklyn_n-100s/brooklynn100snero.png,http://www.schock.com.pl/img/schock/brooklyn_n-100s/brooklynn100stech.png</t>
  </si>
  <si>
    <t>http://www.schock.com.pl/img/schock/brooklyn_n-100s/brooklynn100sonyx.png,http://www.schock.com.pl/img/schock/brooklyn_n-100s/brooklynn100stech.png</t>
  </si>
  <si>
    <t>http://www.schock.com.pl/img/schock/brooklyn_n-100s/brooklynn100smoonstone.png,http://www.schock.com.pl/img/schock/brooklyn_n-100s/brooklynn100stech.png</t>
  </si>
  <si>
    <t>http://www.schock.com.pl/img/schock/brooklyn_n-100/brooklynn100basalt.png,http://www.schock.com.pl/img/schock/brooklyn_n-100/brooklynn100tech.png</t>
  </si>
  <si>
    <t>http://www.schock.com.pl/img/schock/brooklyn_n-100/brooklynn100beton.png,http://www.schock.com.pl/img/schock/brooklyn_n-100/brooklynn100tech.png</t>
  </si>
  <si>
    <t>http://www.schock.com.pl/img/schock/brooklyn_n-100/brooklynn100crema.png,http://www.schock.com.pl/img/schock/brooklyn_n-100/brooklynn100tech.png</t>
  </si>
  <si>
    <t>http://www.schock.com.pl/img/schock/brooklyn_n-100/brooklynn100croma.png,http://www.schock.com.pl/img/schock/brooklyn_n-100/brooklynn100tech.png</t>
  </si>
  <si>
    <t>http://www.schock.com.pl/img/schock/brooklyn_n-100/brooklynn100everest.png,http://www.schock.com.pl/img/schock/brooklyn_n-100/brooklynn100tech.png</t>
  </si>
  <si>
    <t>http://www.schock.com.pl/img/schock/brooklyn_n-100/brooklynn100inox.png,http://www.schock.com.pl/img/schock/brooklyn_n-100/brooklynn100tech.png</t>
  </si>
  <si>
    <t>http://www.schock.com.pl/img/schock/brooklyn_n-100/brooklynn100mocha.png,http://www.schock.com.pl/img/schock/brooklyn_n-100/brooklynn100tech.png</t>
  </si>
  <si>
    <t>http://www.schock.com.pl/img/schock/brooklyn_n-100/brooklynn100nero.png,http://www.schock.com.pl/img/schock/brooklyn_n-100/brooklynn100tech.png</t>
  </si>
  <si>
    <t>http://www.schock.com.pl/img/schock/brooklyn_n-100/brooklynn100onyx.png,http://www.schock.com.pl/img/schock/brooklyn_n-100/brooklynn100tech.png</t>
  </si>
  <si>
    <t>http://www.schock.com.pl/img/schock/brooklyn_n-100/brooklynn100moonstone.png,http://www.schock.com.pl/img/schock/brooklyn_n-100/brooklynn100tech.png</t>
  </si>
  <si>
    <t>http://www.schock.com.pl/img/schock/brooklyn_n-100l/brooklynn100lbasalt.png,http://www.schock.com.pl/img/schock/brooklyn_n-100l/brooklynn100ltech.png</t>
  </si>
  <si>
    <t>http://www.schock.com.pl/img/schock/brooklyn_n-100l/brooklynn100lbeton.png,http://www.schock.com.pl/img/schock/brooklyn_n-100l/brooklynn100ltech.png</t>
  </si>
  <si>
    <t>http://www.schock.com.pl/img/schock/brooklyn_n-100l/brooklynn100lcrema.png,http://www.schock.com.pl/img/schock/brooklyn_n-100l/brooklynn100ltech.png</t>
  </si>
  <si>
    <t>http://www.schock.com.pl/img/schock/brooklyn_n-100l/brooklynn100lnero.png,http://www.schock.com.pl/img/schock/brooklyn_n-100l/brooklynn100ltech.png</t>
  </si>
  <si>
    <t>http://www.schock.com.pl/img/schock/brooklyn_n-100l/brooklynn100lonyx.png,http://www.schock.com.pl/img/schock/brooklyn_n-100l/brooklynn100ltech.png</t>
  </si>
  <si>
    <t>http://www.schock.com.pl/img/schock/brooklyn_n-100l/brooklynn100lmoonstone.png,http://www.schock.com.pl/img/schock/brooklyn_n-100l/brooklynn100ltech.png</t>
  </si>
  <si>
    <t>manhattan-d-100l-croma</t>
  </si>
  <si>
    <t>manhattan-d-100l-nero</t>
  </si>
  <si>
    <t>manhattan-d-100l-onyx</t>
  </si>
  <si>
    <t>http://www.schock.com.pl/img/schock/manhattan_d-100l/manhattand100lcroma.png,http://www.schock.com.pl/img/schock/manhattan_d-100l/manhattand100ltech.png</t>
  </si>
  <si>
    <t>http://www.schock.com.pl/img/schock/manhattan_d-100l/manhattand100lnero.png,http://www.schock.com.pl/img/schock/manhattan_d-100l/manhattand100ltech.png</t>
  </si>
  <si>
    <t>http://www.schock.com.pl/img/schock/manhattan_d-100l/manhattand100lonyx.png,http://www.schock.com.pl/img/schock/manhattan_d-100l/manhattand100ltech.png</t>
  </si>
  <si>
    <t>manhattan-d-150l-croma</t>
  </si>
  <si>
    <t>http://www.schock.com.pl/img/schock/manhattan_d-150l/manhattand150lcroma.png,http://www.schock.com.pl/img/schock/manhattan_d-150l/manhattand150ltech.png</t>
  </si>
  <si>
    <t>manhattan-d-150l-nero</t>
  </si>
  <si>
    <t>http://www.schock.com.pl/img/schock/manhattan_d-150l/manhattand150lnero.png,http://www.schock.com.pl/img/schock/manhattan_d-150l/manhattand150ltech.png</t>
  </si>
  <si>
    <t>manhattan-d-150l-onyx</t>
  </si>
  <si>
    <t>http://www.schock.com.pl/img/schock/manhattan_d-150l/manhattand150lonyx.png,http://www.schock.com.pl/img/schock/manhattan_d-150l/manhattand150ltech.png</t>
  </si>
  <si>
    <t>formhaus-d-100s-asphalt</t>
  </si>
  <si>
    <t>http://www.schock.com.pl/img/schock/formhaus_d-100s/formhausd100sasphalt.png,http://www.schock.com.pl/img/schock/formhaus_d-100s/formhausd100stech.png</t>
  </si>
  <si>
    <t>formhaus-d-100-asphalt</t>
  </si>
  <si>
    <t>http://www.schock.com.pl/img/schock/formhaus_d-100/formhausd100asphalt.png,http://www.schock.com.pl/img/schock/formhaus_d-100/formhausd100tech.png</t>
  </si>
  <si>
    <t>formhaus-d-100l-asphalt</t>
  </si>
  <si>
    <t>http://www.schock.com.pl/img/schock/formhaus_d-100l/formhausd100lasphalt.png,http://www.schock.com.pl/img/schock/formhaus_d-100l/formhausd100ltech.png</t>
  </si>
  <si>
    <t>formhaus-d-150l-asphalt</t>
  </si>
  <si>
    <t>http://www.schock.com.pl/img/schock/formhaus_d-150l/formhausd150lasphalt.png,http://www.schock.com.pl/img/schock/formhaus_d-150l/formhausd150ltech.png</t>
  </si>
  <si>
    <t>1218.6992</t>
  </si>
  <si>
    <t>genius-d-100s-asphalt</t>
  </si>
  <si>
    <t>http://www.schock.com.pl/img/schock/genius_d-100s/geniusd100sasphalt.png,http://www.schock.com.pl/img/schock/genius_d-100s/geniusd100stech.png</t>
  </si>
  <si>
    <t>genius-c-150-asphalt</t>
  </si>
  <si>
    <t>http://www.schock.com.pl/img/schock/genius_c-150/geniusc150asphalt.png,http://www.schock.com.pl/img/schock/genius_c-150/geniusc150tech.png</t>
  </si>
  <si>
    <t>manhattan-d-100xs-asphalt</t>
  </si>
  <si>
    <t>http://www.schock.com.pl/img/schock/manhattan_d-100xs/manhattand100xsasphalt.png,http://www.schock.com.pl/img/schock/manhattan_d-100xs/manhattand100xstech.png</t>
  </si>
  <si>
    <t>http://www.schock.com.pl/img/schock/manhattan_d-100xs/manhattand100xsalpaca.png,http://www.schock.com.pl/img/schock/manhattan_d-100xs/manhattand100xstech.png</t>
  </si>
  <si>
    <t>manhattan-d-100xs-inca</t>
  </si>
  <si>
    <t>http://www.schock.com.pl/img/schock/manhattan_d-100xs/manhattand100xsinca.png,http://www.schock.com.pl/img/schock/manhattan_d-100xs/manhattand100xstech.png</t>
  </si>
  <si>
    <t>manhattan-d-100xs-roca</t>
  </si>
  <si>
    <t>http://www.schock.com.pl/img/schock/manhattan_d-100xs/manhattand100xsroca.png,http://www.schock.com.pl/img/schock/manhattan_d-100xs/manhattand100xstech.png</t>
  </si>
  <si>
    <t>manhattan-d-100s-asphalt</t>
  </si>
  <si>
    <t>manhattan-d-100s-inca</t>
  </si>
  <si>
    <t>manhattan-d-100s-roca</t>
  </si>
  <si>
    <t>manhattan-d-100l-asphalt</t>
  </si>
  <si>
    <t>http://www.schock.com.pl/img/schock/manhattan_d-100l/manhattand100lasphalt.png,http://www.schock.com.pl/img/schock/manhattan_d-100l/manhattand100ltech.png</t>
  </si>
  <si>
    <t>http://www.schock.com.pl/img/schock/manhattan_d-100l/manhattand100lalpaca.png,http://www.schock.com.pl/img/schock/manhattan_d-100l/manhattand100ltech.png</t>
  </si>
  <si>
    <t>manhattan-d-100l-inca</t>
  </si>
  <si>
    <t>http://www.schock.com.pl/img/schock/manhattan_d-100l/manhattand100linca.png,http://www.schock.com.pl/img/schock/manhattan_d-100l/manhattand100ltech.png</t>
  </si>
  <si>
    <t>manhattan-d-100l-roca</t>
  </si>
  <si>
    <t>http://www.schock.com.pl/img/schock/manhattan_d-100l/manhattand100lroca.png,http://www.schock.com.pl/img/schock/manhattan_d-100l/manhattand100ltech.png</t>
  </si>
  <si>
    <t>manhattan-d-100l-volcan</t>
  </si>
  <si>
    <t>http://www.schock.com.pl/img/schock/manhattan_d-100l/manhattand100lvolcan.png,http://www.schock.com.pl/img/schock/manhattan_d-100l/manhattand100ltech.png</t>
  </si>
  <si>
    <t>manhattan-d-150l-asphalt</t>
  </si>
  <si>
    <t>http://www.schock.com.pl/img/schock/manhattan_d-150l/manhattand150lasphalt.png,http://www.schock.com.pl/img/schock/manhattan_d-150l/manhattand150ltech.png</t>
  </si>
  <si>
    <t>http://www.schock.com.pl/img/schock/manhattan_d-150l/manhattand150lalpaca.png,http://www.schock.com.pl/img/schock/manhattan_d-150l/manhattand150ltech.png</t>
  </si>
  <si>
    <t>manhattan-d-150l-inca</t>
  </si>
  <si>
    <t>http://www.schock.com.pl/img/schock/manhattan_d-150l/manhattand150linca.png,http://www.schock.com.pl/img/schock/manhattan_d-150l/manhattand150ltech.png</t>
  </si>
  <si>
    <t>manhattan-d-150l-roca</t>
  </si>
  <si>
    <t>http://www.schock.com.pl/img/schock/manhattan_d-150l/manhattand150lroca.png,http://www.schock.com.pl/img/schock/manhattan_d-150l/manhattand150ltech.png</t>
  </si>
  <si>
    <t>manhattan-d-150l-volcan</t>
  </si>
  <si>
    <t>http://www.schock.com.pl/img/schock/manhattan_d-150l/manhattand150lvolcan.png,http://www.schock.com.pl/img/schock/manhattan_d-150l/manhattand150ltech.png</t>
  </si>
  <si>
    <t>manhattan-r-100-asphalt</t>
  </si>
  <si>
    <t>http://www.schock.com.pl/img/schock/manhattan_r-100/manhattanr100asphalt.png,http://www.schock.com.pl/img/schock/manhattan_r-100/manhattanr100tech.png</t>
  </si>
  <si>
    <t>http://www.schock.com.pl/img/schock/manhattan_r-100/manhattanr100alpaca.png,http://www.schock.com.pl/img/schock/manhattan_r-100/manhattanr100tech.png</t>
  </si>
  <si>
    <t>manhattan-r-100-inca</t>
  </si>
  <si>
    <t>http://www.schock.com.pl/img/schock/manhattan_r-100/manhattanr100inca.png,http://www.schock.com.pl/img/schock/manhattan_r-100/manhattanr100tech.png</t>
  </si>
  <si>
    <t>manhattan-r-100-roca</t>
  </si>
  <si>
    <t>http://www.schock.com.pl/img/schock/manhattan_r-100/manhattanr100roca.png,http://www.schock.com.pl/img/schock/manhattan_r-100/manhattanr100tech.png</t>
  </si>
  <si>
    <t>manhattan-r-100-volcan</t>
  </si>
  <si>
    <t>http://www.schock.com.pl/img/schock/manhattan_r-100/manhattanr100volcan.png,http://www.schock.com.pl/img/schock/manhattan_r-100/manhattanr100tech.png</t>
  </si>
  <si>
    <t>nemo-n-100s-asphalt</t>
  </si>
  <si>
    <t>http://www.schock.com.pl/img/schock/nemo_n-100s/nemon100sasphalt.png,http://www.schock.com.pl/img/schock/nemo_n-100s/nemon100stech.png</t>
  </si>
  <si>
    <t>http://www.schock.com.pl/img/schock/nemo_n-100s/nemon100salpaca.png,http://www.schock.com.pl/img/schock/nemo_n-100s/nemon100stech.png</t>
  </si>
  <si>
    <t>nemo-n-100s-inca</t>
  </si>
  <si>
    <t>http://www.schock.com.pl/img/schock/nemo_n-100s/nemon100sinca.png,http://www.schock.com.pl/img/schock/nemo_n-100s/nemon100stech.png</t>
  </si>
  <si>
    <t>nemo-n-100s-roca</t>
  </si>
  <si>
    <t>http://www.schock.com.pl/img/schock/nemo_n-100s/nemon100sroca.png,http://www.schock.com.pl/img/schock/nemo_n-100s/nemon100stech.png</t>
  </si>
  <si>
    <t>nemo-n-100-asphalt</t>
  </si>
  <si>
    <t>nemo-n-100-inca</t>
  </si>
  <si>
    <t>nemo-n-100-roca</t>
  </si>
  <si>
    <t>primus-d-100-asphalt</t>
  </si>
  <si>
    <t>primus-d-100-inca</t>
  </si>
  <si>
    <t>primus-d-100-roca</t>
  </si>
  <si>
    <t>primus-d-100l-asphalt</t>
  </si>
  <si>
    <t>http://www.schock.com.pl/img/schock/primus_d-100l/primusd100lasphalt.png,http://www.schock.com.pl/img/schock/primus_d-100l/primusd100ltech.png</t>
  </si>
  <si>
    <t>http://www.schock.com.pl/img/schock/primus_d-100l/primusd100lalpaca.png,http://www.schock.com.pl/img/schock/primus_d-100l/primusd100ltech.png</t>
  </si>
  <si>
    <t>primus-d-100l-inca</t>
  </si>
  <si>
    <t>http://www.schock.com.pl/img/schock/primus_d-100l/primusd100linca.png,http://www.schock.com.pl/img/schock/primus_d-100l/primusd100ltech.png</t>
  </si>
  <si>
    <t>primus-d-100l-roca</t>
  </si>
  <si>
    <t>http://www.schock.com.pl/img/schock/primus_d-100l/primusd100lroca.png,http://www.schock.com.pl/img/schock/primus_d-100l/primusd100ltech.png</t>
  </si>
  <si>
    <t>primus-d-150-asphalt</t>
  </si>
  <si>
    <t>primus-d-150-inca</t>
  </si>
  <si>
    <t>primus-d-150-roca</t>
  </si>
  <si>
    <t>primus-c-150-asphalt</t>
  </si>
  <si>
    <t>http://www.schock.com.pl/img/schock/primus_c-150/primusc150asphalt.png,http://www.schock.com.pl/img/schock/primus_c-150/primusc150tech.png</t>
  </si>
  <si>
    <t>http://www.schock.com.pl/img/schock/primus_c-150/primusc150alpaca.png,http://www.schock.com.pl/img/schock/primus_c-150/primusc150tech.png</t>
  </si>
  <si>
    <t>primus-c-150-inca</t>
  </si>
  <si>
    <t>http://www.schock.com.pl/img/schock/primus_c-150/primusc150inca.png,http://www.schock.com.pl/img/schock/primus_c-150/primusc150tech.png</t>
  </si>
  <si>
    <t>primus-c-150-roca</t>
  </si>
  <si>
    <t>http://www.schock.com.pl/img/schock/primus_c-150/primusc150roca.png,http://www.schock.com.pl/img/schock/primus_c-150/primusc150tech.png</t>
  </si>
  <si>
    <t>ronda-d-100l-asphalt</t>
  </si>
  <si>
    <t>ronda-d-100l-inca</t>
  </si>
  <si>
    <t>ronda-d-100l-roca</t>
  </si>
  <si>
    <t>typos-d-100-asphalt</t>
  </si>
  <si>
    <t>http://www.schock.com.pl/img/schock/typos_d-100/typosd100asphalt.png,http://www.schock.com.pl/img/schock/typos_d-100/typosd100tech.png</t>
  </si>
  <si>
    <t>http://www.schock.com.pl/img/schock/typos_d-100/typosd100alpaca.png,http://www.schock.com.pl/img/schock/typos_d-100/typosd100tech.png</t>
  </si>
  <si>
    <t>typos-d-100-inca</t>
  </si>
  <si>
    <t>http://www.schock.com.pl/img/schock/typos_d-100/typosd100inca.png,http://www.schock.com.pl/img/schock/typos_d-100/typosd100tech.png</t>
  </si>
  <si>
    <t>typos-d-100-roca</t>
  </si>
  <si>
    <t>http://www.schock.com.pl/img/schock/typos_d-100/typosd100roca.png,http://www.schock.com.pl/img/schock/typos_d-100/typosd100tech.png</t>
  </si>
  <si>
    <t>typos-d-100s-asphalt</t>
  </si>
  <si>
    <t>http://www.schock.com.pl/img/schock/typos_d-100s/typosd100sasphalt.png,http://www.schock.com.pl/img/schock/typos_d-100s/typosd100stech.png</t>
  </si>
  <si>
    <t>http://www.schock.com.pl/img/schock/typos_d-100s/typosd100salpaca.png,http://www.schock.com.pl/img/schock/typos_d-100s/typosd100stech.png</t>
  </si>
  <si>
    <t>typos-d-100s-inca</t>
  </si>
  <si>
    <t>http://www.schock.com.pl/img/schock/typos_d-100s/typosd100sinca.png,http://www.schock.com.pl/img/schock/typos_d-100s/typosd100stech.png</t>
  </si>
  <si>
    <t>typos-d-100s-roca</t>
  </si>
  <si>
    <t>http://www.schock.com.pl/img/schock/typos_d-100s/typosd100sroca.png,http://www.schock.com.pl/img/schock/typos_d-100s/typosd100stech.png</t>
  </si>
  <si>
    <t>typos-d-150s-asphalt</t>
  </si>
  <si>
    <t>typos-d-150s-inca</t>
  </si>
  <si>
    <t>typos-d-150s-roca</t>
  </si>
  <si>
    <t>typos-d-150s-volcan</t>
  </si>
  <si>
    <t>typos-d-150-asphalt</t>
  </si>
  <si>
    <t>http://www.schock.com.pl/img/schock/typos_d-150/typosd150asphalt.png,http://www.schock.com.pl/img/schock/typos_d-150/typosd150tech.png</t>
  </si>
  <si>
    <t>http://www.schock.com.pl/img/schock/typos_d-150/typosd150alpaca.png,http://www.schock.com.pl/img/schock/typos_d-150/typosd150tech.png</t>
  </si>
  <si>
    <t>typos-d-150-inca</t>
  </si>
  <si>
    <t>http://www.schock.com.pl/img/schock/typos_d-150/typosd150inca.png,http://www.schock.com.pl/img/schock/typos_d-150/typosd150tech.png</t>
  </si>
  <si>
    <t>typos-d-150-roca</t>
  </si>
  <si>
    <t>http://www.schock.com.pl/img/schock/typos_d-150/typosd150roca.png,http://www.schock.com.pl/img/schock/typos_d-150/typosd150tech.png</t>
  </si>
  <si>
    <t>typos-d-150-volcan</t>
  </si>
  <si>
    <t>http://www.schock.com.pl/img/schock/typos_d-150/typosd150volcan.png,http://www.schock.com.pl/img/schock/typos_d-150/typosd150tech.png</t>
  </si>
  <si>
    <t>typos-d-100l-roca</t>
  </si>
  <si>
    <t>http://www.schock.com.pl/img/schock/typos_d-100l/typosd100lroca.png,http://www.schock.com.pl/img/schock/typos_d-100l/typosd100ltech.png</t>
  </si>
  <si>
    <t>typos-d-100l-volcan</t>
  </si>
  <si>
    <t>http://www.schock.com.pl/img/schock/typos_d-100l/typosd100lvolcan.png,http://www.schock.com.pl/img/schock/typos_d-100l/typosd100ltech.png</t>
  </si>
  <si>
    <t>Na równi z blatem</t>
  </si>
  <si>
    <t>Deski</t>
  </si>
  <si>
    <t>schock-akcesoria-deski</t>
  </si>
  <si>
    <t>Wkładki</t>
  </si>
  <si>
    <t>schock-akcesoria-wkładki</t>
  </si>
  <si>
    <t>Inne</t>
  </si>
  <si>
    <t>schock-akcesoria-inne</t>
  </si>
  <si>
    <t>manhattan-d-100xs-alpaka</t>
  </si>
  <si>
    <t>manhattan-d-100s-alpaka</t>
  </si>
  <si>
    <t>manhattan-d-100l-alpaka</t>
  </si>
  <si>
    <t>manhattan-d-150l-alpaka</t>
  </si>
  <si>
    <t>manhattan-r-100-alpaka</t>
  </si>
  <si>
    <t>nemo-n-100s-alpaka</t>
  </si>
  <si>
    <t>nemo-n-100-alpaka</t>
  </si>
  <si>
    <t>primus-d-100-alpaka</t>
  </si>
  <si>
    <t>primus-d-100l-alpaka</t>
  </si>
  <si>
    <t>primus-d-150-alpaka</t>
  </si>
  <si>
    <t>primus-c-150-alpaka</t>
  </si>
  <si>
    <t>ronda-d-100l-alpaka</t>
  </si>
  <si>
    <t>typos-d-100-alpaka</t>
  </si>
  <si>
    <t>typos-d-100s-alpaka</t>
  </si>
  <si>
    <t>typos-d-150s-alpaka</t>
  </si>
  <si>
    <t>typos-d-150-alpaka</t>
  </si>
  <si>
    <t>812.1951</t>
  </si>
  <si>
    <t>formhaus-d-100-moonstone</t>
  </si>
  <si>
    <t>http://www.schock.com.pl/img/schock/formhaus_d-100/formhausd100moonstone.png,http://www.schock.com.pl/img/schock/formhaus_d-100/formhausd100tech.png</t>
  </si>
  <si>
    <t>formhaus-d-150l-moonstone</t>
  </si>
  <si>
    <t>http://www.schock.com.pl/img/schock/formhaus_d-150l/formhausd150lmoonstone.png,http://www.schock.com.pl/img/schock/formhaus_d-150l/formhausd150ltech.png</t>
  </si>
  <si>
    <t>1462.6016</t>
  </si>
  <si>
    <t>nemo-n-100s-sage</t>
  </si>
  <si>
    <t>http://www.schock.com.pl/img/schock/nemo_n-100s/nemon100ssage.png,http://www.schock.com.pl/img/schock/nemo_n-100s/nemon100stech.png</t>
  </si>
  <si>
    <t>nemo-n-100s-canyon</t>
  </si>
  <si>
    <t>http://www.schock.com.pl/img/schock/nemo_n-100s/nemon100scanyon.png,http://www.schock.com.pl/img/schock/nemo_n-100s/nemon100stech.png</t>
  </si>
  <si>
    <t>nemo-n-100-sage</t>
  </si>
  <si>
    <t>ronda-d-100l-sage</t>
  </si>
  <si>
    <t>http://www.schock.com.pl/img/schock/ronda_d-100l/rondad100lsage.png,http://www.schock.com.pl/img/schock/ronda_d-100l/rondad100ltech.png</t>
  </si>
  <si>
    <t>ronda-d-100l-canyon</t>
  </si>
  <si>
    <t>http://www.schock.com.pl/img/schock/ronda_d-100l/rondad100lcanyon.png,http://www.schock.com.pl/img/schock/ronda_d-100l/rondad100ltech.png</t>
  </si>
  <si>
    <t>quadro-n-100s-onyx</t>
  </si>
  <si>
    <t>ronda-d-100xl-croma</t>
  </si>
  <si>
    <t>ronda-d-100xl-nero</t>
  </si>
  <si>
    <t>ronda-d-100xl-onyx</t>
  </si>
  <si>
    <t>ronda-d-100xl-moonstone</t>
  </si>
  <si>
    <t>ronda-d-100xl-alpina</t>
  </si>
  <si>
    <t>ronda-d-100xl-asphalt</t>
  </si>
  <si>
    <t>ronda-d-100xl-alpaka</t>
  </si>
  <si>
    <t>ronda-d-100xl-inca</t>
  </si>
  <si>
    <t>ronda-d-100xl-roca</t>
  </si>
  <si>
    <t>ronda-d-100xl-cascada</t>
  </si>
  <si>
    <t>manhattan-d-100xs-cascada</t>
  </si>
  <si>
    <t>http://www.schock.com.pl/img/schock/manhattan_d-100xs/manhattand100xscascada.png,http://www.schock.com.pl/img/schock/manhattan_d-100xs/manhattand100xstech.png</t>
  </si>
  <si>
    <t>manhattan-d-100s-cascada</t>
  </si>
  <si>
    <t>nemo-n-100s-cascada</t>
  </si>
  <si>
    <t>http://www.schock.com.pl/img/schock/nemo_n-100s/nemon100scascada.png,http://www.schock.com.pl/img/schock/nemo_n-100s/nemon100stech.png</t>
  </si>
  <si>
    <t>nemo-n-100-cascada</t>
  </si>
  <si>
    <t>primus-d-100-cascada</t>
  </si>
  <si>
    <t>primus-d-100l-cascada</t>
  </si>
  <si>
    <t>http://www.schock.com.pl/img/schock/primus_d-100l/primusd100lcascada.png,http://www.schock.com.pl/img/schock/primus_d-100l/primusd100ltech.png</t>
  </si>
  <si>
    <t>primus-c-150-cascada</t>
  </si>
  <si>
    <t>http://www.schock.com.pl/img/schock/primus_c-150/primusc150cascada.png,http://www.schock.com.pl/img/schock/primus_c-150/primusc150tech.png</t>
  </si>
  <si>
    <t>ronda-d-100l-cascada</t>
  </si>
  <si>
    <t>primus-d-150-cascada</t>
  </si>
  <si>
    <t>typos-d-100-cascada</t>
  </si>
  <si>
    <t>http://www.schock.com.pl/img/schock/typos_d-100/typosd100cascada.png,http://www.schock.com.pl/img/schock/typos_d-100/typosd100tech.png</t>
  </si>
  <si>
    <t>typos-d-100s-cascada</t>
  </si>
  <si>
    <t>http://www.schock.com.pl/img/schock/typos_d-100s/typosd100scascada.png,http://www.schock.com.pl/img/schock/typos_d-100s/typosd100stech.png</t>
  </si>
  <si>
    <t>nemo-n-100-alpina</t>
  </si>
  <si>
    <t>http://www.schock.com.pl/img/schock/nemo_n-100/nemon100alpina.png,http://www.schock.com.pl/img/schock/nemo_n-100/nemon100tech.png,https://www.schock.com.pl/img/schock/aranzacje/nemn100_0531280x1280.png,https://www.schock.com.pl/img/schock/aranzacje/nemn100_0541280x1280.png</t>
  </si>
  <si>
    <t>http://www.schock.com.pl/img/schock/nemo_n-100/nemon100croma.png,http://www.schock.com.pl/img/schock/nemo_n-100/nemon100tech.png,https://www.schock.com.pl/img/schock/aranzacje/nemn100_0531280x1280.png,https://www.schock.com.pl/img/schock/aranzacje/nemn100_0541280x1280.png</t>
  </si>
  <si>
    <t>http://www.schock.com.pl/img/schock/nemo_n-100/nemon100nero.png,http://www.schock.com.pl/img/schock/nemo_n-100/nemon100tech.png,https://www.schock.com.pl/img/schock/aranzacje/nemn100_0531280x1280.png,https://www.schock.com.pl/img/schock/aranzacje/nemn100_0541280x1280.png</t>
  </si>
  <si>
    <t>http://www.schock.com.pl/img/schock/nemo_n-100/nemon100onyx.png,http://www.schock.com.pl/img/schock/nemo_n-100/nemon100tech.png,https://www.schock.com.pl/img/schock/aranzacje/nemn100_0531280x1280.png,https://www.schock.com.pl/img/schock/aranzacje/nemn100_0541280x1280.png</t>
  </si>
  <si>
    <t>http://www.schock.com.pl/img/schock/nemo_n-100/nemon100asphalt.png,http://www.schock.com.pl/img/schock/nemo_n-100/nemon100tech.png,https://www.schock.com.pl/img/schock/aranzacje/nemn100_0531280x1280.png,https://www.schock.com.pl/img/schock/aranzacje/nemn100_0541280x1280.png</t>
  </si>
  <si>
    <t>http://www.schock.com.pl/img/schock/nemo_n-100/nemon100alpaca.png,http://www.schock.com.pl/img/schock/nemo_n-100/nemon100tech.png,https://www.schock.com.pl/img/schock/aranzacje/nemn100_0531280x1280.png,https://www.schock.com.pl/img/schock/aranzacje/nemn100_0541280x1280.png</t>
  </si>
  <si>
    <t>http://www.schock.com.pl/img/schock/nemo_n-100/nemon100inca.png,http://www.schock.com.pl/img/schock/nemo_n-100/nemon100tech.png,https://www.schock.com.pl/img/schock/aranzacje/nemn100_0531280x1280.png,https://www.schock.com.pl/img/schock/aranzacje/nemn100_0541280x1280.png</t>
  </si>
  <si>
    <t>http://www.schock.com.pl/img/schock/nemo_n-100/nemon100roca.png,http://www.schock.com.pl/img/schock/nemo_n-100/nemon100tech.png,https://www.schock.com.pl/img/schock/aranzacje/nemn100_0531280x1280.png,https://www.schock.com.pl/img/schock/aranzacje/nemn100_0541280x1280.png</t>
  </si>
  <si>
    <t>http://www.schock.com.pl/img/schock/nemo_n-100/nemon100cascada.png,http://www.schock.com.pl/img/schock/nemo_n-100/nemon100tech.png,https://www.schock.com.pl/img/schock/aranzacje/nemn100_0531280x1280.png,https://www.schock.com.pl/img/schock/aranzacje/nemn100_0541280x1280.png</t>
  </si>
  <si>
    <t>http://www.schock.com.pl/img/schock/nemo_n-100/nemon100sage.png,http://www.schock.com.pl/img/schock/nemo_n-100/nemon100tech.png,https://www.schock.com.pl/img/schock/aranzacje/nemn100_0531280x1280.png,https://www.schock.com.pl/img/schock/aranzacje/nemn100_0541280x1280.png</t>
  </si>
  <si>
    <t>http://www.schock.com.pl/img/schock/primus_d-100/primusd100croma.png,http://www.schock.com.pl/img/schock/primus_d-100/primusd100tech.png,https://www.schock.com.pl/img/schock/aranzacje/prid100_54621280x1280.png,https://www.schock.com.pl/img/schock/aranzacje/prid100_54761280x1280.png</t>
  </si>
  <si>
    <t>http://www.schock.com.pl/img/schock/primus_d-100/primusd100nero.png,http://www.schock.com.pl/img/schock/primus_d-100/primusd100tech.png,https://www.schock.com.pl/img/schock/aranzacje/prid100_54621280x1280.png,https://www.schock.com.pl/img/schock/aranzacje/prid100_54761280x1280.png</t>
  </si>
  <si>
    <t>http://www.schock.com.pl/img/schock/primus_d-100/primusd100onyx.png,http://www.schock.com.pl/img/schock/primus_d-100/primusd100tech.png,https://www.schock.com.pl/img/schock/aranzacje/prid100_54621280x1280.png,https://www.schock.com.pl/img/schock/aranzacje/prid100_54761280x1280.png</t>
  </si>
  <si>
    <t>http://www.schock.com.pl/img/schock/primus_d-100/primusd100asphalt.png,http://www.schock.com.pl/img/schock/primus_d-100/primusd100tech.png,https://www.schock.com.pl/img/schock/aranzacje/prid100_54621280x1280.png,https://www.schock.com.pl/img/schock/aranzacje/prid100_54761280x1280.png</t>
  </si>
  <si>
    <t>http://www.schock.com.pl/img/schock/primus_d-100/primusd100alpaca.png,http://www.schock.com.pl/img/schock/primus_d-100/primusd100tech.png,https://www.schock.com.pl/img/schock/aranzacje/prid100_54621280x1280.png,https://www.schock.com.pl/img/schock/aranzacje/prid100_54761280x1280.png</t>
  </si>
  <si>
    <t>http://www.schock.com.pl/img/schock/primus_d-100/primusd100inca.png,http://www.schock.com.pl/img/schock/primus_d-100/primusd100tech.png,https://www.schock.com.pl/img/schock/aranzacje/prid100_54621280x1280.png,https://www.schock.com.pl/img/schock/aranzacje/prid100_54761280x1280.png</t>
  </si>
  <si>
    <t>http://www.schock.com.pl/img/schock/primus_d-100/primusd100roca.png,http://www.schock.com.pl/img/schock/primus_d-100/primusd100tech.png,https://www.schock.com.pl/img/schock/aranzacje/prid100_54621280x1280.png,https://www.schock.com.pl/img/schock/aranzacje/prid100_54761280x1280.png</t>
  </si>
  <si>
    <t>http://www.schock.com.pl/img/schock/primus_d-100/primusd100cascada.png,http://www.schock.com.pl/img/schock/primus_d-100/primusd100tech.png,https://www.schock.com.pl/img/schock/aranzacje/prid100_54621280x1280.png,https://www.schock.com.pl/img/schock/aranzacje/prid100_54761280x1280.png</t>
  </si>
  <si>
    <t>http://www.schock.com.pl/img/schock/typos_d-150s/typosd150scroma.png,http://www.schock.com.pl/img/schock/typos_d-150s/typosd150stech.png,https://www.schock.com.pl/img/schock/aranzacje/typd150s_4553_1280x1280.png,https://www.schock.com.pl/img/schock/aranzacje/typd150s_4661_1280x1280.png</t>
  </si>
  <si>
    <t>http://www.schock.com.pl/img/schock/typos_d-150s/typosd150snero.png,http://www.schock.com.pl/img/schock/typos_d-150s/typosd150stech.png,https://www.schock.com.pl/img/schock/aranzacje/typd150s_4553_1280x1280.png,https://www.schock.com.pl/img/schock/aranzacje/typd150s_4661_1280x1280.png</t>
  </si>
  <si>
    <t>http://www.schock.com.pl/img/schock/typos_d-150s/typosd150sonyx.png,http://www.schock.com.pl/img/schock/typos_d-150s/typosd150stech.png,https://www.schock.com.pl/img/schock/aranzacje/typd150s_4553_1280x1280.png,https://www.schock.com.pl/img/schock/aranzacje/typd150s_4661_1280x1280.png</t>
  </si>
  <si>
    <t>http://www.schock.com.pl/img/schock/typos_d-150s/typosd150sasphalt.png,http://www.schock.com.pl/img/schock/typos_d-150s/typosd150stech.png,https://www.schock.com.pl/img/schock/aranzacje/typd150s_4553_1280x1280.png,https://www.schock.com.pl/img/schock/aranzacje/typd150s_4661_1280x1280.png</t>
  </si>
  <si>
    <t>http://www.schock.com.pl/img/schock/typos_d-150s/typosd150salpaca.png,http://www.schock.com.pl/img/schock/typos_d-150s/typosd150stech.png,https://www.schock.com.pl/img/schock/aranzacje/typd150s_4553_1280x1280.png,https://www.schock.com.pl/img/schock/aranzacje/typd150s_4661_1280x1280.png</t>
  </si>
  <si>
    <t>http://www.schock.com.pl/img/schock/typos_d-150s/typosd150sinca.png,http://www.schock.com.pl/img/schock/typos_d-150s/typosd150stech.png,https://www.schock.com.pl/img/schock/aranzacje/typd150s_4553_1280x1280.png,https://www.schock.com.pl/img/schock/aranzacje/typd150s_4661_1280x1280.png</t>
  </si>
  <si>
    <t>http://www.schock.com.pl/img/schock/typos_d-150s/typosd150sroca.png,http://www.schock.com.pl/img/schock/typos_d-150s/typosd150stech.png,https://www.schock.com.pl/img/schock/aranzacje/typd150s_4553_1280x1280.png,https://www.schock.com.pl/img/schock/aranzacje/typd150s_4661_1280x1280.png</t>
  </si>
  <si>
    <t>http://www.schock.com.pl/img/schock/typos_d-150s/typosd150svolcan.png,http://www.schock.com.pl/img/schock/typos_d-150s/typosd150stech.png,https://www.schock.com.pl/img/schock/aranzacje/typd150s_4553_1280x1280.png,https://www.schock.com.pl/img/schock/aranzacje/typd150s_4661_1280x1280.png</t>
  </si>
  <si>
    <t>http://www.schock.com.pl/img/schock/manhattan_d-100s/manhattand100scroma.png,http://www.schock.com.pl/img/schock/manhattan_d-100s/manhattand100stech.png,https://www.schock.com.pl/img/schock/aranzacje/manhattan_d-100s_moonstone.png</t>
  </si>
  <si>
    <t>http://www.schock.com.pl/img/schock/manhattan_d-100s/manhattand100snero.png,http://www.schock.com.pl/img/schock/manhattan_d-100s/manhattand100stech.png,https://www.schock.com.pl/img/schock/aranzacje/manhattan_d-100s_moonstone.png</t>
  </si>
  <si>
    <t>http://www.schock.com.pl/img/schock/manhattan_d-100s/manhattand100sonyx.png,http://www.schock.com.pl/img/schock/manhattan_d-100s/manhattand100stech.png,https://www.schock.com.pl/img/schock/aranzacje/manhattan_d-100s_moonstone.png</t>
  </si>
  <si>
    <t>http://www.schock.com.pl/img/schock/manhattan_d-100s/manhattand100smoonstone.png,http://www.schock.com.pl/img/schock/manhattan_d-100s/manhattand100stech.png,https://www.schock.com.pl/img/schock/aranzacje/manhattan_d-100s_moonstone.png</t>
  </si>
  <si>
    <t>http://www.schock.com.pl/img/schock/manhattan_d-100s/manhattand100salpina.png,http://www.schock.com.pl/img/schock/manhattan_d-100s/manhattand100stech.png,https://www.schock.com.pl/img/schock/aranzacje/manhattan_d-100s_moonstone.png</t>
  </si>
  <si>
    <t>http://www.schock.com.pl/img/schock/manhattan_d-100s/manhattand100sasphalt.png,http://www.schock.com.pl/img/schock/manhattan_d-100s/manhattand100stech.png,https://www.schock.com.pl/img/schock/aranzacje/manhattan_d-100s_moonstone.png</t>
  </si>
  <si>
    <t>http://www.schock.com.pl/img/schock/manhattan_d-100s/manhattand100salpaca.png,http://www.schock.com.pl/img/schock/manhattan_d-100s/manhattand100stech.png,https://www.schock.com.pl/img/schock/aranzacje/manhattan_d-100s_moonstone.png</t>
  </si>
  <si>
    <t>http://www.schock.com.pl/img/schock/manhattan_d-100s/manhattand100sinca.png,http://www.schock.com.pl/img/schock/manhattan_d-100s/manhattand100stech.png,https://www.schock.com.pl/img/schock/aranzacje/manhattan_d-100s_moonstone.png</t>
  </si>
  <si>
    <t>http://www.schock.com.pl/img/schock/manhattan_d-100s/manhattand100sroca.png,http://www.schock.com.pl/img/schock/manhattan_d-100s/manhattand100stech.png,https://www.schock.com.pl/img/schock/aranzacje/manhattan_d-100s_moonstone.png</t>
  </si>
  <si>
    <t>http://www.schock.com.pl/img/schock/manhattan_d-100s/manhattand100scascada.png,http://www.schock.com.pl/img/schock/manhattan_d-100s/manhattand100stech.png,https://www.schock.com.pl/img/schock/aranzacje/manhattan_d-100s_moonstone.png</t>
  </si>
  <si>
    <t>http://www.schock.com.pl/img/schock/primus_d-150/primusd150croma.png,http://www.schock.com.pl/img/schock/primus_d-150/primusd150tech.png,https://www.schock.com.pl/img/schock/aranzacje/hlb_th_prid150_011280x1280.png,https://www.schock.com.pl/img/schock/aranzacje/hlb_th_prid150_021280x1280.png</t>
  </si>
  <si>
    <t>http://www.schock.com.pl/img/schock/primus_d-150/primusd150nero.png,http://www.schock.com.pl/img/schock/primus_d-150/primusd150tech.png,https://www.schock.com.pl/img/schock/aranzacje/hlb_th_prid150_011280x1280.png,https://www.schock.com.pl/img/schock/aranzacje/hlb_th_prid150_021280x1280.png</t>
  </si>
  <si>
    <t>http://www.schock.com.pl/img/schock/primus_d-150/primusd150onyx.png,http://www.schock.com.pl/img/schock/primus_d-150/primusd150tech.png,https://www.schock.com.pl/img/schock/aranzacje/hlb_th_prid150_011280x1280.png,https://www.schock.com.pl/img/schock/aranzacje/hlb_th_prid150_021280x1280.png</t>
  </si>
  <si>
    <t>http://www.schock.com.pl/img/schock/primus_d-150/primusd150asphalt.png,http://www.schock.com.pl/img/schock/primus_d-150/primusd150tech.png,https://www.schock.com.pl/img/schock/aranzacje/hlb_th_prid150_011280x1280.png,https://www.schock.com.pl/img/schock/aranzacje/hlb_th_prid150_021280x1280.png</t>
  </si>
  <si>
    <t>http://www.schock.com.pl/img/schock/primus_d-150/primusd150alpaca.png,http://www.schock.com.pl/img/schock/primus_d-150/primusd150tech.png,https://www.schock.com.pl/img/schock/aranzacje/hlb_th_prid150_011280x1280.png,https://www.schock.com.pl/img/schock/aranzacje/hlb_th_prid150_021280x1280.png</t>
  </si>
  <si>
    <t>http://www.schock.com.pl/img/schock/primus_d-150/primusd150inca.png,http://www.schock.com.pl/img/schock/primus_d-150/primusd150tech.png,https://www.schock.com.pl/img/schock/aranzacje/hlb_th_prid150_011280x1280.png,https://www.schock.com.pl/img/schock/aranzacje/hlb_th_prid150_021280x1280.png</t>
  </si>
  <si>
    <t>http://www.schock.com.pl/img/schock/primus_d-150/primusd150roca.png,http://www.schock.com.pl/img/schock/primus_d-150/primusd150tech.png,https://www.schock.com.pl/img/schock/aranzacje/hlb_th_prid150_011280x1280.png,https://www.schock.com.pl/img/schock/aranzacje/hlb_th_prid150_021280x1280.png</t>
  </si>
  <si>
    <t>http://www.schock.com.pl/img/schock/primus_d-150/primusd150cascada.png,http://www.schock.com.pl/img/schock/primus_d-150/primusd150tech.png,https://www.schock.com.pl/img/schock/aranzacje/hlb_th_prid150_011280x1280.png,https://www.schock.com.pl/img/schock/aranzacje/hlb_th_prid150_021280x1280.png</t>
  </si>
  <si>
    <t>http://www.schock.com.pl/img/schock/quadro_n-100/quadron100alpina.png,http://www.schock.com.pl/img/schock/quadro_n-100/quadron100tech.png,https://www.schock.com.pl/img/schock/aranzacje/quadro_n100.png</t>
  </si>
  <si>
    <t>http://www.schock.com.pl/img/schock/quadro_n-100/quadron100onyx.png,http://www.schock.com.pl/img/schock/quadro_n-100/quadron100tech.png,https://www.schock.com.pl/img/schock/aranzacje/quadro_n100.png</t>
  </si>
  <si>
    <t>http://www.schock.com.pl/img/schock/quadro_n-100s/quadron100nsonyx.png,http://www.schock.com.pl/img/schock/quadro_n-100s/quadron100nstech.png,https://www.schock.com.pl/img/schock/aranzacje/quadro_n100.png</t>
  </si>
  <si>
    <t>manhattan-d-100l-cascada</t>
  </si>
  <si>
    <t>http://www.schock.com.pl/img/schock/manhattan_d-100l/manhattand100lcascada.png,http://www.schock.com.pl/img/schock/manhattan_d-100l/manhattand100ltech.png</t>
  </si>
  <si>
    <t>quadro-n-100s-alpina</t>
  </si>
  <si>
    <t>http://www.schock.com.pl/img/schock/quadro_n-100s/quadron100salpina.png,http://www.schock.com.pl/img/schock/quadro_n-100s/quadron100nstech.png,https://www.schock.com.pl/img/schock/aranzacje/quadro_n100.png</t>
  </si>
  <si>
    <t>quadro-n-100-nero</t>
  </si>
  <si>
    <t>http://www.schock.com.pl/img/schock/quadro_n-100/quadron100nero.png,http://www.schock.com.pl/img/schock/quadro_n-100/quadron100tech.png,https://www.schock.com.pl/img/schock/aranzacje/quadro_n100.png</t>
  </si>
  <si>
    <t>2,14,20,22,24,37,38</t>
  </si>
  <si>
    <t>nemo-n-100-moonstone</t>
  </si>
  <si>
    <t>http://www.schock.com.pl/img/schock/nemo_n-100/nemon100moonstone.png,http://www.schock.com.pl/img/schock/nemo_n-100/nemon100tech.png,https://www.schock.com.pl/img/schock/aranzacje/nemn100_0531280x1280.png,https://www.schock.com.pl/img/schock/aranzacje/nemn100_0541280x1280.png</t>
  </si>
  <si>
    <t>zlew, zlewozmywak, FORMHAUS, D100S, Croma, CRISTALITE</t>
  </si>
  <si>
    <t>zlew, zlewozmywak, FORMHAUS, D100S, Nero, CRISTALITE</t>
  </si>
  <si>
    <t>zlew, zlewozmywak, FORMHAUS, D100S, Moonstone, CRISTALITE</t>
  </si>
  <si>
    <t>zlew, zlewozmywak, FORMHAUS, D100S, Onyx, CRISTALITE</t>
  </si>
  <si>
    <t>zlew, zlewozmywak, FORMHAUS, D100S, Alpina, CRISTALITE</t>
  </si>
  <si>
    <t>zlew, zlewozmywak, FORMHAUS, D100S, Asphalt, CRISTALITE</t>
  </si>
  <si>
    <t>zlew, zlewozmywak, FORMHAUS, D100, Croma, CRISTALITE</t>
  </si>
  <si>
    <t>zlew, zlewozmywak, FORMHAUS, D100, Nero, CRISTALITE</t>
  </si>
  <si>
    <t>zlew, zlewozmywak, FORMHAUS, D100, Onyx, CRISTALITE</t>
  </si>
  <si>
    <t>zlew, zlewozmywak, FORMHAUS, D100, Alpina, CRISTALITE</t>
  </si>
  <si>
    <t>zlew, zlewozmywak, FORMHAUS, D100, Asphalt, CRISTALITE</t>
  </si>
  <si>
    <t>zlew, zlewozmywak, FORMHAUS, D100, Moonstone, CRISTALITE</t>
  </si>
  <si>
    <t>zlew, zlewozmywak, FORMHAUS, D100L, Croma, CRISTALITE</t>
  </si>
  <si>
    <t>zlew, zlewozmywak, FORMHAUS, D100L, Nero, CRISTALITE</t>
  </si>
  <si>
    <t>zlew, zlewozmywak, FORMHAUS, D100L, Moonstone, CRISTALITE</t>
  </si>
  <si>
    <t>zlew, zlewozmywak, FORMHAUS, D100L, Onyx, CRISTALITE</t>
  </si>
  <si>
    <t>zlew, zlewozmywak, FORMHAUS, D100L, Alpina, CRISTALITE</t>
  </si>
  <si>
    <t>zlew, zlewozmywak, FORMHAUS, D100L, Asphalt, CRISTALITE</t>
  </si>
  <si>
    <t>zlew, zlewozmywak, FORMHAUS, D150L, Croma, CRISTALITE</t>
  </si>
  <si>
    <t>zlew, zlewozmywak, FORMHAUS, D150L, Onyx, CRISTALITE</t>
  </si>
  <si>
    <t>zlew, zlewozmywak, FORMHAUS, D150L, Alpina, CRISTALITE</t>
  </si>
  <si>
    <t>zlew, zlewozmywak, FORMHAUS, D150L, Nero, CRISTALITE</t>
  </si>
  <si>
    <t>zlew, zlewozmywak, FORMHAUS, D150L, Asphalt, CRISTALITE</t>
  </si>
  <si>
    <t>zlew, zlewozmywak, FORMHAUS, D150L, Moonstone, CRISTALITE</t>
  </si>
  <si>
    <t>zlew, zlewozmywak, GENIUS, C150, Croma, CRISTALITE</t>
  </si>
  <si>
    <t>zlew, zlewozmywak, GENIUS, C150, Nero, CRISTALITE</t>
  </si>
  <si>
    <t>zlew, zlewozmywak, GENIUS, C150, Onyx, CRISTALITE</t>
  </si>
  <si>
    <t>zlew, zlewozmywak, GENIUS, C150, Asphalt, CRISTALITE</t>
  </si>
  <si>
    <t>zlew, zlewozmywak, MANHATTAN, D100XS, Croma, CRISTALITE</t>
  </si>
  <si>
    <t>zlew, zlewozmywak, MANHATTAN, D100XS, Nero, CRISTALITE</t>
  </si>
  <si>
    <t>zlew, zlewozmywak, MANHATTAN, D100XS, Onyx, CRISTALITE</t>
  </si>
  <si>
    <t>zlew, zlewozmywak, MANHATTAN, D100XS, Asphalt, CRISTALITE</t>
  </si>
  <si>
    <t>zlew, zlewozmywak, MANHATTAN, D100XS, Alpaka, CRISTALITE</t>
  </si>
  <si>
    <t>zlew, zlewozmywak, MANHATTAN, D100XS, Inca, CRISTALITE</t>
  </si>
  <si>
    <t>zlew, zlewozmywak, MANHATTAN, D100XS, Roca, CRISTALITE</t>
  </si>
  <si>
    <t>zlew, zlewozmywak, MANHATTAN, D100XS, Cascada, CRISTALITE</t>
  </si>
  <si>
    <t>zlew, zlewozmywak, MANHATTAN, D100S, Croma, CRISTALITE</t>
  </si>
  <si>
    <t>zlew, zlewozmywak, MANHATTAN, D100S, Nero, CRISTALITE</t>
  </si>
  <si>
    <t>zlew, zlewozmywak, MANHATTAN, D100S, Onyx, CRISTALITE</t>
  </si>
  <si>
    <t>zlew, zlewozmywak, MANHATTAN, D100S, Moonstone, CRISTALITE</t>
  </si>
  <si>
    <t>zlew, zlewozmywak, MANHATTAN, D100S, Alpina, CRISTALITE</t>
  </si>
  <si>
    <t>zlew, zlewozmywak, MANHATTAN, D100S, Asphalt, CRISTALITE</t>
  </si>
  <si>
    <t>zlew, zlewozmywak, MANHATTAN, D100S, Alpaka, CRISTALITE</t>
  </si>
  <si>
    <t>zlew, zlewozmywak, MANHATTAN, D100S, Inca, CRISTALITE</t>
  </si>
  <si>
    <t>zlew, zlewozmywak, MANHATTAN, D100S, Roca, CRISTALITE</t>
  </si>
  <si>
    <t>zlew, zlewozmywak, MANHATTAN, D100S, Cascada, CRISTALITE</t>
  </si>
  <si>
    <t>zlew, zlewozmywak, MANHATTAN, D150S, Croma, CRISTALITE</t>
  </si>
  <si>
    <t>zlew, zlewozmywak, MANHATTAN, D150S, Onyx, CRISTALITE</t>
  </si>
  <si>
    <t>zlew, zlewozmywak, MANHATTAN, D150S, Moonstone, CRISTALITE</t>
  </si>
  <si>
    <t>zlew, zlewozmywak, MANHATTAN, D150S, Alpina, CRISTALITE</t>
  </si>
  <si>
    <t>zlew, zlewozmywak, TYPOS, D100, Croma, CRISTALITE</t>
  </si>
  <si>
    <t>zlew, zlewozmywak, TYPOS, D100, Nero, CRISTALITE</t>
  </si>
  <si>
    <t>zlew, zlewozmywak, TYPOS, D100, Onyx, CRISTALITE</t>
  </si>
  <si>
    <t>zlew, zlewozmywak, TYPOS, D100, Asphalt, CRISTALITE</t>
  </si>
  <si>
    <t>zlew, zlewozmywak, TYPOS, D100, Alpaka, CRISTALITE</t>
  </si>
  <si>
    <t>zlew, zlewozmywak, TYPOS, D100, Inca, CRISTALITE</t>
  </si>
  <si>
    <t>zlew, zlewozmywak, TYPOS, D100, Roca, CRISTALITE</t>
  </si>
  <si>
    <t>zlew, zlewozmywak, TYPOS, D100, Cascada, CRISTALITE</t>
  </si>
  <si>
    <t>zlew, zlewozmywak, RONDA, D100, Alpina, CRISTALITE</t>
  </si>
  <si>
    <t>zlew, zlewozmywak, RONDA, D100, Croma, CRISTALITE</t>
  </si>
  <si>
    <t>zlew, zlewozmywak, RONDA, D100, Onyx, CRISTALITE</t>
  </si>
  <si>
    <t>zlew, zlewozmywak, RONDA, D100, Moonstone, CRISTALITE</t>
  </si>
  <si>
    <t>zlew, zlewozmywak, RONDA, D100L, Croma, CRISTALITE</t>
  </si>
  <si>
    <t>zlew, zlewozmywak, RONDA, D100L, Nero, CRISTALITE</t>
  </si>
  <si>
    <t>zlew, zlewozmywak, RONDA, D100L, Onyx, CRISTALITE</t>
  </si>
  <si>
    <t>zlew, zlewozmywak, RONDA, D100L, Moonstone, CRISTALITE</t>
  </si>
  <si>
    <t>zlew, zlewozmywak, RONDA, D100L, Alpina, CRISTALITE</t>
  </si>
  <si>
    <t>zlew, zlewozmywak, RONDA, D100L, Asphalt, CRISTALITE</t>
  </si>
  <si>
    <t>zlew, zlewozmywak, RONDA, D100L, Alpaka, CRISTALITE</t>
  </si>
  <si>
    <t>zlew, zlewozmywak, RONDA, D100L, Inca, CRISTALITE</t>
  </si>
  <si>
    <t>zlew, zlewozmywak, RONDA, D100L, Roca, CRISTALITE</t>
  </si>
  <si>
    <t>zlew, zlewozmywak, RONDA, D100L, Cascada, CRISTALITE</t>
  </si>
  <si>
    <t>zlew, zlewozmywak, RONDA, D100L, Sage, CRISTALITE</t>
  </si>
  <si>
    <t>zlew, zlewozmywak, RONDA, D100L, Canyon, CRISTALITE</t>
  </si>
  <si>
    <t>zlew, zlewozmywak, RONDA, D100XL, Alpina, CRISTALITE</t>
  </si>
  <si>
    <t>zlew, zlewozmywak, RONDA, D100XL, Asphalt, CRISTALITE</t>
  </si>
  <si>
    <t>zlew, zlewozmywak, RONDA, D100XL, Croma, CRISTALITE</t>
  </si>
  <si>
    <t>zlew, zlewozmywak, RONDA, D100XL, Moonstone, CRISTALITE</t>
  </si>
  <si>
    <t>zlew, zlewozmywak, RONDA, D100XL, Onyx, CRISTALITE</t>
  </si>
  <si>
    <t>zlew, zlewozmywak, RONDA, D100XL, Nero, CRISTALITE</t>
  </si>
  <si>
    <t>zlew, zlewozmywak, RONDA, D100XL, Roca, CRISTALITE</t>
  </si>
  <si>
    <t>zlew, zlewozmywak, RONDA, D100XL, Inca, CRISTALITE</t>
  </si>
  <si>
    <t>zlew, zlewozmywak, RONDA, D100XL, Alpaka, CRISTALITE</t>
  </si>
  <si>
    <t>zlew, zlewozmywak, RONDA, D100XL, Cascada, CRISTALITE</t>
  </si>
  <si>
    <t>zlew, zlewozmywak, MANHATTAN, R100, Croma, CRISTALITE</t>
  </si>
  <si>
    <t>zlew, zlewozmywak, MANHATTAN, R100, Nero, CRISTALITE</t>
  </si>
  <si>
    <t>zlew, zlewozmywak, MANHATTAN, R100, Onyx, CRISTALITE</t>
  </si>
  <si>
    <t>zlew, zlewozmywak, MANHATTAN, R100, Asphalt, CRISTALITE</t>
  </si>
  <si>
    <t>zlew, zlewozmywak, MANHATTAN, R100, Alpaka, CRISTALITE</t>
  </si>
  <si>
    <t>zlew, zlewozmywak, MANHATTAN, R100, Inca, CRISTALITE</t>
  </si>
  <si>
    <t>zlew, zlewozmywak, MANHATTAN, R100, Roca, CRISTALITE</t>
  </si>
  <si>
    <t>zlew, zlewozmywak, MANHATTAN, R100, Volcan, CRISTALITE</t>
  </si>
  <si>
    <t>zlew, zlewozmywak, NEMO, N100S, Croma, CRISTALITE</t>
  </si>
  <si>
    <t>zlew, zlewozmywak, NEMO, N100S, Nero, CRISTALITE</t>
  </si>
  <si>
    <t>zlew, zlewozmywak, NEMO, N100S, Onyx, CRISTALITE</t>
  </si>
  <si>
    <t>zlew, zlewozmywak, NEMO, N100S, Moonstone, CRISTALITE</t>
  </si>
  <si>
    <t>zlew, zlewozmywak, NEMO, N100S, Alpina, CRISTALITE</t>
  </si>
  <si>
    <t>zlew, zlewozmywak, NEMO, N100S, Asphalt, CRISTALITE</t>
  </si>
  <si>
    <t>zlew, zlewozmywak, NEMO, N100S, Alpaka, CRISTALITE</t>
  </si>
  <si>
    <t>zlew, zlewozmywak, NEMO, N100S, Inca, CRISTALITE</t>
  </si>
  <si>
    <t>zlew, zlewozmywak, NEMO, N100S, Roca, CRISTALITE</t>
  </si>
  <si>
    <t>zlew, zlewozmywak, NEMO, N100S, Cascada, CRISTALITE</t>
  </si>
  <si>
    <t>zlew, zlewozmywak, NEMO, N100S, Sage, CRISTALITE</t>
  </si>
  <si>
    <t>zlew, zlewozmywak, NEMO, N100S, Canyon, CRISTALITE</t>
  </si>
  <si>
    <t>zlew, zlewozmywak, NEMO, N100, Alpina, CRISTALITE</t>
  </si>
  <si>
    <t>zlew, zlewozmywak, NEMO, N100, Croma, CRISTALITE</t>
  </si>
  <si>
    <t>zlew, zlewozmywak, NEMO, N100, Nero, CRISTALITE</t>
  </si>
  <si>
    <t>zlew, zlewozmywak, NEMO, N100, Onyx, CRISTALITE</t>
  </si>
  <si>
    <t>zlew, zlewozmywak, NEMO, N100, Asphalt, CRISTALITE</t>
  </si>
  <si>
    <t>zlew, zlewozmywak, NEMO, N100, Alpaka, CRISTALITE</t>
  </si>
  <si>
    <t>zlew, zlewozmywak, NEMO, N100, Inca, CRISTALITE</t>
  </si>
  <si>
    <t>zlew, zlewozmywak, NEMO, N100, Roca, CRISTALITE</t>
  </si>
  <si>
    <t>zlew, zlewozmywak, NEMO, N100, Cascada, CRISTALITE</t>
  </si>
  <si>
    <t>zlew, zlewozmywak, NEMO, N100, Moonstone, CRISTALITE</t>
  </si>
  <si>
    <t>zlew, zlewozmywak, NEMO, N100, Sage, CRISTALITE</t>
  </si>
  <si>
    <t>zlew, zlewozmywak, QUADRO, N100, Alpina, CRISTALITE</t>
  </si>
  <si>
    <t>zlew, zlewozmywak, QUADRO, N100, Onyx, CRISTALITE</t>
  </si>
  <si>
    <t>zlew, zlewozmywak, QUADRO, N100, Nero, CRISTALITE, linia studio</t>
  </si>
  <si>
    <t>zlew, zlewozmywak, QUADRO, N100S, Onyx, CRISTALITE</t>
  </si>
  <si>
    <t>zlew, zlewozmywak, QUADRO, N100S, Alpina, CRISTALITE</t>
  </si>
  <si>
    <t>zlew, zlewozmywak, TYPOS, D150S, Croma, CRISTALITE</t>
  </si>
  <si>
    <t>zlew, zlewozmywak, TYPOS, D150S, Nero, CRISTALITE</t>
  </si>
  <si>
    <t>zlew, zlewozmywak, TYPOS, D150S, Onyx, CRISTALITE</t>
  </si>
  <si>
    <t>zlew, zlewozmywak, TYPOS, D150S, Asphalt, CRISTALITE</t>
  </si>
  <si>
    <t>zlew, zlewozmywak, TYPOS, D150S, Alpaka, CRISTALITE</t>
  </si>
  <si>
    <t>zlew, zlewozmywak, TYPOS, D150S, Inca, CRISTALITE</t>
  </si>
  <si>
    <t>zlew, zlewozmywak, TYPOS, D150S, Roca, CRISTALITE</t>
  </si>
  <si>
    <t>zlew, zlewozmywak, TYPOS, D150S, Volcan, CRISTALITE</t>
  </si>
  <si>
    <t>zlew, zlewozmywak, TYPOS, D100S, Croma, CRISTALITE</t>
  </si>
  <si>
    <t>zlew, zlewozmywak, TYPOS, D100S, Nero, CRISTALITE</t>
  </si>
  <si>
    <t>zlew, zlewozmywak, TYPOS, D100S, Onyx, CRISTALITE</t>
  </si>
  <si>
    <t>zlew, zlewozmywak, TYPOS, D100S, Asphalt, CRISTALITE</t>
  </si>
  <si>
    <t>zlew, zlewozmywak, TYPOS, D100S, Alpaka, CRISTALITE</t>
  </si>
  <si>
    <t>zlew, zlewozmywak, TYPOS, D100S, Inca, CRISTALITE</t>
  </si>
  <si>
    <t>zlew, zlewozmywak, TYPOS, D100S, Roca, CRISTALITE</t>
  </si>
  <si>
    <t>zlew, zlewozmywak, TYPOS, D100S, Cascada, CRISTALITE</t>
  </si>
  <si>
    <t>zlew, zlewozmywak, FORMHAUS, D100LS, Onyx, CRISTALITE</t>
  </si>
  <si>
    <t>formhaus-d-100ls-onyx</t>
  </si>
  <si>
    <t>http://www.schock.com.pl/img/schock/formhaus_d-100ls/formhausd100lsonyx.png,http://www.schock.com.pl/img/schock/formhaus_d-100ls/formhausd100lstech.png,http://www.schock.com.pl/img/schock/formhaus_d-100ls/formhausd100ls_1.png,http://www.schock.com.pl/img/schock/formhaus_d-100ls/formhausd100ls_2.png</t>
  </si>
  <si>
    <t>zlew, zlewozmywak, FORMHAUS, D100LS, Croma, CRISTALITE</t>
  </si>
  <si>
    <t>zlew, zlewozmywak, FORMHAUS, D100LS, Nero, CRISTALITE</t>
  </si>
  <si>
    <t>zlew, zlewozmywak, FORMHAUS, D100LS, Moonstone, CRISTALITE</t>
  </si>
  <si>
    <t>formhaus-d-100ls-croma</t>
  </si>
  <si>
    <t>formhaus-d-100ls-nero</t>
  </si>
  <si>
    <t>formhaus-d-100ls-moonstone</t>
  </si>
  <si>
    <t>formhaus-d-100ls-asphalt</t>
  </si>
  <si>
    <t>zlew, zlewozmywak, FORMHAUS, D100LS, Asphalt, CRISTALITE</t>
  </si>
  <si>
    <t>http://www.schock.com.pl/img/schock/formhaus_d-100ls/formhausd100lsnero.png,http://www.schock.com.pl/img/schock/formhaus_d-100ls/formhausd100lstech.png,http://www.schock.com.pl/img/schock/formhaus_d-100ls/formhausd100ls_1.png,http://www.schock.com.pl/img/schock/formhaus_d-100ls/formhausd100ls_2.png</t>
  </si>
  <si>
    <t>http://www.schock.com.pl/img/schock/formhaus_d-100l/formhausd100lsalpina.png,http://www.schock.com.pl/img/schock/formhaus_d-100l/formhausd100lstech.png</t>
  </si>
  <si>
    <t>http://www.schock.com.pl/img/schock/formhaus_d-100ls/formhausd100lscroma.png,http://www.schock.com.pl/img/schock/formhaus_d-100ls/formhausd100lstech.png,http://www.schock.com.pl/img/schock/formhaus_d-100ls/formhausd100ls_1.png,http://www.schock.com.pl/img/schock/formhaus_d-100ls/formhausd100ls_2.png</t>
  </si>
  <si>
    <t>http://www.schock.com.pl/img/schock/formhaus_d-100ls/formhausd100lsmoonstone.png,http://www.schock.com.pl/img/schock/formhaus_d-100ls/formhausd100lstech.png,http://www.schock.com.pl/img/schock/formhaus_d-100ls/formhausd100ls_1.png,http://www.schock.com.pl/img/schock/formhaus_d-100ls/formhausd100ls_2.png</t>
  </si>
  <si>
    <t>http://www.schock.com.pl/img/schock/formhaus_d-100ls/formhausd100lsasphalt.png,http://www.schock.com.pl/img/schock/formhaus_d-100ls/formhausd100lstech.png,http://www.schock.com.pl/img/schock/formhaus_d-100ls/formhausd100ls_1.png,http://www.schock.com.pl/img/schock/formhaus_d-100ls/formhausd100ls_2.png</t>
  </si>
  <si>
    <t>VIOLA D-100 Basalt CRISTALITE®</t>
  </si>
  <si>
    <t>SCHOCK zlewozmywak VIOLA D-100 Basalt CRISTALITE®</t>
  </si>
  <si>
    <t>zlew, zlewozmywak, VIOLA, D-100, Basalt, CRISTALITE®</t>
  </si>
  <si>
    <t>Zlewozmywak VIOLA D-100 Basalt CRISTALITE® SCHOCK</t>
  </si>
  <si>
    <t>Materiał:CRISTALITE®,Montaż:wpuszczany,Zlewozmywak odwracalny:TAK,Możliwość montażu młynka:TAK,Minimalna podbudowa:45cm,Wymiary zewnętrzne mm:860x500,Wymiary komór dł./szr./gł. mm:348x422x200,Kolor:Basalt</t>
  </si>
  <si>
    <t>VIOLA D-100 Beton CRISTALITE®</t>
  </si>
  <si>
    <t>SCHOCK zlewozmywak VIOLA D-100 Beton CRISTALITE®</t>
  </si>
  <si>
    <t>zlew, zlewozmywak, VIOLA, D-100, Beton, CRISTALITE®</t>
  </si>
  <si>
    <t>Zlewozmywak VIOLA D-100 Beton CRISTALITE® SCHOCK</t>
  </si>
  <si>
    <t>Materiał:CRISTALITE®,Montaż:wpuszczany,Zlewozmywak odwracalny:TAK,Możliwość montażu młynka:TAK,Minimalna podbudowa:45cm,Wymiary zewnętrzne mm:860x500,Wymiary komór dł./szr./gł. mm:348x422x200,Kolor:Beton</t>
  </si>
  <si>
    <t>VIOLA D-100 Crema CRISTALITE®</t>
  </si>
  <si>
    <t>SCHOCK zlewozmywak VIOLA D-100 Crema CRISTALITE®</t>
  </si>
  <si>
    <t>zlew, zlewozmywak, VIOLA, D-100, Crema, CRISTALITE®</t>
  </si>
  <si>
    <t>Zlewozmywak VIOLA D-100 Crema CRISTALITE® SCHOCK</t>
  </si>
  <si>
    <t>Materiał:CRISTALITE®,Montaż:wpuszczany,Zlewozmywak odwracalny:TAK,Możliwość montażu młynka:TAK,Minimalna podbudowa:45cm,Wymiary zewnętrzne mm:860x500,Wymiary komór dł./szr./gł. mm:348x422x200,Kolor:Crema</t>
  </si>
  <si>
    <t>VIOLA D-100 Croma CRISTALITE®</t>
  </si>
  <si>
    <t>SCHOCK zlewozmywak VIOLA D-100 Croma CRISTALITE®</t>
  </si>
  <si>
    <t>zlew, zlewozmywak, VIOLA, D-100, Croma, CRISTALITE®</t>
  </si>
  <si>
    <t>Zlewozmywak VIOLA D-100 Croma CRISTALITE® SCHOCK</t>
  </si>
  <si>
    <t>Materiał:CRISTALITE®,Montaż:wpuszczany,Zlewozmywak odwracalny:TAK,Możliwość montażu młynka:TAK,Minimalna podbudowa:45cm,Wymiary zewnętrzne mm:860x500,Wymiary komór dł./szr./gł. mm:348x422x200,Kolor:Croma</t>
  </si>
  <si>
    <t>VIOLA D-100 Everest CRISTALITE®</t>
  </si>
  <si>
    <t>SCHOCK zlewozmywak VIOLA D-100 Everest CRISTALITE®</t>
  </si>
  <si>
    <t>zlew, zlewozmywak, VIOLA, D-100, Everest, CRISTALITE®</t>
  </si>
  <si>
    <t>Zlewozmywak VIOLA D-100 Everest CRISTALITE® SCHOCK</t>
  </si>
  <si>
    <t>Materiał:CRISTALITE®,Montaż:wpuszczany,Zlewozmywak odwracalny:TAK,Możliwość montażu młynka:TAK,Minimalna podbudowa:45cm,Wymiary zewnętrzne mm:860x500,Wymiary komór dł./szr./gł. mm:348x422x200,Kolor:Everest</t>
  </si>
  <si>
    <t>VIOLA D-100 Inox CRISTALITE®</t>
  </si>
  <si>
    <t>SCHOCK zlewozmywak VIOLA D-100 Inox CRISTALITE®</t>
  </si>
  <si>
    <t>zlew, zlewozmywak, VIOLA, D-100, Inox, CRISTALITE®</t>
  </si>
  <si>
    <t>Zlewozmywak VIOLA D-100 Inox CRISTALITE® SCHOCK</t>
  </si>
  <si>
    <t>Materiał:CRISTALITE®,Montaż:wpuszczany,Zlewozmywak odwracalny:TAK,Możliwość montażu młynka:TAK,Minimalna podbudowa:45cm,Wymiary zewnętrzne mm:860x500,Wymiary komór dł./szr./gł. mm:348x422x200,Kolor:Inox</t>
  </si>
  <si>
    <t>VIOLA D-100 Mocha CRISTALITE®</t>
  </si>
  <si>
    <t>SCHOCK zlewozmywak VIOLA D-100 Mocha CRISTALITE®</t>
  </si>
  <si>
    <t>zlew, zlewozmywak, VIOLA, D-100, Mocha, CRISTALITE®</t>
  </si>
  <si>
    <t>Zlewozmywak VIOLA D-100 Mocha CRISTALITE® SCHOCK</t>
  </si>
  <si>
    <t>Materiał:CRISTALITE®,Montaż:wpuszczany,Zlewozmywak odwracalny:TAK,Możliwość montażu młynka:TAK,Minimalna podbudowa:45cm,Wymiary zewnętrzne mm:860x500,Wymiary komór dł./szr./gł. mm:348x422x200,Kolor:Mocha</t>
  </si>
  <si>
    <t>VIOLA D-100 Nero CRISTALITE®</t>
  </si>
  <si>
    <t>SCHOCK zlewozmywak VIOLA D-100 Nero CRISTALITE®</t>
  </si>
  <si>
    <t>zlew, zlewozmywak, VIOLA, D-100, Nero, CRISTALITE®</t>
  </si>
  <si>
    <t>Zlewozmywak VIOLA D-100 Nero CRISTALITE® SCHOCK</t>
  </si>
  <si>
    <t>Materiał:CRISTALITE®,Montaż:wpuszczany,Zlewozmywak odwracalny:TAK,Możliwość montażu młynka:TAK,Minimalna podbudowa:45cm,Wymiary zewnętrzne mm:860x500,Wymiary komór dł./szr./gł. mm:348x422x200,Kolor:Nero</t>
  </si>
  <si>
    <t>VIOLA D-100 Onyx CRISTALITE®</t>
  </si>
  <si>
    <t>SCHOCK zlewozmywak VIOLA D-100 Onyx CRISTALITE®</t>
  </si>
  <si>
    <t>zlew, zlewozmywak, VIOLA, D-100, Onyx, CRISTALITE®</t>
  </si>
  <si>
    <t>Zlewozmywak VIOLA D-100 Onyx CRISTALITE® SCHOCK</t>
  </si>
  <si>
    <t>Materiał:CRISTALITE®,Montaż:wpuszczany,Zlewozmywak odwracalny:TAK,Możliwość montażu młynka:TAK,Minimalna podbudowa:45cm,Wymiary zewnętrzne mm:860x500,Wymiary komór dł./szr./gł. mm:348x422x200,Kolor:Onyx</t>
  </si>
  <si>
    <t>VIOLA D-150 Basalt CRISTALITE®</t>
  </si>
  <si>
    <t>SCHOCK zlewozmywak VIOLA D-150 Basalt CRISTALITE®</t>
  </si>
  <si>
    <t>zlew, zlewozmywak, VIOLA, D-150, Basalt, CRISTALITE®</t>
  </si>
  <si>
    <t>Zlewozmywak VIOLA D-150 Basalt CRISTALITE® SCHOCK</t>
  </si>
  <si>
    <t>Materiał:CRISTALITE®,Montaż:wpuszczany,Zlewozmywak odwracalny:TAK,Możliwość montażu młynka:TAK,Minimalna podbudowa:60cm,Wymiary zewnętrzne mm:1000x500,Wymiary komór dł./szr./gł. mm:341x422x200 / 162x301x120,Kolor:Basalt</t>
  </si>
  <si>
    <t>VIOLA D-150 Beton CRISTALITE®</t>
  </si>
  <si>
    <t>SCHOCK zlewozmywak VIOLA D-150 Beton CRISTALITE®</t>
  </si>
  <si>
    <t>zlew, zlewozmywak, VIOLA, D-150, Beton, CRISTALITE®</t>
  </si>
  <si>
    <t>Zlewozmywak VIOLA D-150 Beton CRISTALITE® SCHOCK</t>
  </si>
  <si>
    <t>Materiał:CRISTALITE®,Montaż:wpuszczany,Zlewozmywak odwracalny:TAK,Możliwość montażu młynka:TAK,Minimalna podbudowa:60cm,Wymiary zewnętrzne mm:1000x500,Wymiary komór dł./szr./gł. mm:341x422x200 / 162x301x120,Kolor:Beton</t>
  </si>
  <si>
    <t>VIOLA D-150 Crema CRISTALITE®</t>
  </si>
  <si>
    <t>SCHOCK zlewozmywak VIOLA D-150 Crema CRISTALITE®</t>
  </si>
  <si>
    <t>zlew, zlewozmywak, VIOLA, D-150, Crema, CRISTALITE®</t>
  </si>
  <si>
    <t>Zlewozmywak VIOLA D-150 Crema CRISTALITE® SCHOCK</t>
  </si>
  <si>
    <t>Materiał:CRISTALITE®,Montaż:wpuszczany,Zlewozmywak odwracalny:TAK,Możliwość montażu młynka:TAK,Minimalna podbudowa:60cm,Wymiary zewnętrzne mm:1000x500,Wymiary komór dł./szr./gł. mm:341x422x200 / 162x301x120,Kolor:Crema</t>
  </si>
  <si>
    <t>VIOLA D-150 Croma CRISTALITE®</t>
  </si>
  <si>
    <t>SCHOCK zlewozmywak VIOLA D-150 Croma CRISTALITE®</t>
  </si>
  <si>
    <t>zlew, zlewozmywak, VIOLA, D-150, Croma, CRISTALITE®</t>
  </si>
  <si>
    <t>Zlewozmywak VIOLA D-150 Croma CRISTALITE® SCHOCK</t>
  </si>
  <si>
    <t>Materiał:CRISTALITE®,Montaż:wpuszczany,Zlewozmywak odwracalny:TAK,Możliwość montażu młynka:TAK,Minimalna podbudowa:60cm,Wymiary zewnętrzne mm:1000x500,Wymiary komór dł./szr./gł. mm:341x422x200 / 162x301x120,Kolor:Croma</t>
  </si>
  <si>
    <t>VIOLA D-150 Everest CRISTALITE®</t>
  </si>
  <si>
    <t>SCHOCK zlewozmywak VIOLA D-150 Everest CRISTALITE®</t>
  </si>
  <si>
    <t>zlew, zlewozmywak, VIOLA, D-150, Everest, CRISTALITE®</t>
  </si>
  <si>
    <t>Zlewozmywak VIOLA D-150 Everest CRISTALITE® SCHOCK</t>
  </si>
  <si>
    <t>Materiał:CRISTALITE®,Montaż:wpuszczany,Zlewozmywak odwracalny:TAK,Możliwość montażu młynka:TAK,Minimalna podbudowa:60cm,Wymiary zewnętrzne mm:1000x500,Wymiary komór dł./szr./gł. mm:341x422x200 / 162x301x120,Kolor:Everest</t>
  </si>
  <si>
    <t>VIOLA D-150 Inox CRISTALITE®</t>
  </si>
  <si>
    <t>SCHOCK zlewozmywak VIOLA D-150 Inox CRISTALITE®</t>
  </si>
  <si>
    <t>zlew, zlewozmywak, VIOLA, D-150, Inox, CRISTALITE®</t>
  </si>
  <si>
    <t>Zlewozmywak VIOLA D-150 Inox CRISTALITE® SCHOCK</t>
  </si>
  <si>
    <t>Materiał:CRISTALITE®,Montaż:wpuszczany,Zlewozmywak odwracalny:TAK,Możliwość montażu młynka:TAK,Minimalna podbudowa:60cm,Wymiary zewnętrzne mm:1000x500,Wymiary komór dł./szr./gł. mm:341x422x200 / 162x301x120,Kolor:Inox</t>
  </si>
  <si>
    <t>VIOLA D-150 Mocha CRISTALITE®</t>
  </si>
  <si>
    <t>SCHOCK zlewozmywak VIOLA D-150 Mocha CRISTALITE®</t>
  </si>
  <si>
    <t>zlew, zlewozmywak, VIOLA, D-150, Mocha, CRISTALITE®</t>
  </si>
  <si>
    <t>Zlewozmywak VIOLA D-150 Mocha CRISTALITE® SCHOCK</t>
  </si>
  <si>
    <t>Materiał:CRISTALITE®,Montaż:wpuszczany,Zlewozmywak odwracalny:TAK,Możliwość montażu młynka:TAK,Minimalna podbudowa:60cm,Wymiary zewnętrzne mm:1000x500,Wymiary komór dł./szr./gł. mm:341x422x200 / 162x301x120,Kolor:Mocha</t>
  </si>
  <si>
    <t>VIOLA D-150 Nero CRISTALITE®</t>
  </si>
  <si>
    <t>SCHOCK zlewozmywak VIOLA D-150 Nero CRISTALITE®</t>
  </si>
  <si>
    <t>zlew, zlewozmywak, VIOLA, D-150, Nero, CRISTALITE®</t>
  </si>
  <si>
    <t>Zlewozmywak VIOLA D-150 Nero CRISTALITE® SCHOCK</t>
  </si>
  <si>
    <t>Materiał:CRISTALITE®,Montaż:wpuszczany,Zlewozmywak odwracalny:TAK,Możliwość montażu młynka:TAK,Minimalna podbudowa:60cm,Wymiary zewnętrzne mm:1000x500,Wymiary komór dł./szr./gł. mm:341x422x200 / 162x301x120,Kolor:Nero</t>
  </si>
  <si>
    <t>VIOLA D-150 Onyx CRISTALITE®</t>
  </si>
  <si>
    <t>SCHOCK zlewozmywak VIOLA D-150 Onyx CRISTALITE®</t>
  </si>
  <si>
    <t>zlew, zlewozmywak, VIOLA, D-150, Onyx, CRISTALITE®</t>
  </si>
  <si>
    <t>Zlewozmywak VIOLA D-150 Onyx CRISTALITE® SCHOCK</t>
  </si>
  <si>
    <t>Materiał:CRISTALITE®,Montaż:wpuszczany,Zlewozmywak odwracalny:TAK,Możliwość montażu młynka:TAK,Minimalna podbudowa:60cm,Wymiary zewnętrzne mm:1000x500,Wymiary komór dł./szr./gł. mm:341x422x200 / 162x301x120,Kolor:Onyx</t>
  </si>
  <si>
    <t>BROOKLYN N-100S Basalt CRISTALITE®</t>
  </si>
  <si>
    <t>SCHOCK zlewozmywak BROOKLYN N-100S Basalt CRISTALITE®</t>
  </si>
  <si>
    <t>zlew, zlewozmywak, BROOKLYN, N100S, Basalt, CRISTALITE®</t>
  </si>
  <si>
    <t>Zlewozmywak BROOKLYN N-100S Basalt CRISTALITE® SCHOCK</t>
  </si>
  <si>
    <t>zlew, zlewozmywak, BROOKLYN, N-100S, Basalt, CRISTALITE®</t>
  </si>
  <si>
    <t>Materiał:CRISTALITE®,Montaż:wpuszczany lub podwieszany,Zlewozmywak odwracalny:NIE,Możliwość montażu młynka:NIE,Minimalna podbudowa:45cm,Wymiary zewnętrzne mm:406x456,Wymiary komór dł./szr./gł. mm:350x400x200,Kolor:Basalt</t>
  </si>
  <si>
    <t>BROOKLYN N-100S Beton CRISTALITE®</t>
  </si>
  <si>
    <t>SCHOCK zlewozmywak BROOKLYN N-100S Beton CRISTALITE®</t>
  </si>
  <si>
    <t>zlew, zlewozmywak, BROOKLYN, N100S, Beton, CRISTALITE®</t>
  </si>
  <si>
    <t>Zlewozmywak BROOKLYN N-100S Beton CRISTALITE® SCHOCK</t>
  </si>
  <si>
    <t>zlew, zlewozmywak, BROOKLYN, N-100S, Beton, CRISTALITE®</t>
  </si>
  <si>
    <t>Materiał:CRISTALITE®,Montaż:wpuszczany lub podwieszany,Zlewozmywak odwracalny:NIE,Możliwość montażu młynka:NIE,Minimalna podbudowa:45cm,Wymiary zewnętrzne mm:406x456,Wymiary komór dł./szr./gł. mm:350x400x200,Kolor:Beton</t>
  </si>
  <si>
    <t>BROOKLYN N-100S Crema CRISTALITE®</t>
  </si>
  <si>
    <t>SCHOCK zlewozmywak BROOKLYN N-100S Crema CRISTALITE®</t>
  </si>
  <si>
    <t>zlew, zlewozmywak, BROOKLYN, N100S, Crema, CRISTALITE®</t>
  </si>
  <si>
    <t>Zlewozmywak BROOKLYN N-100S Crema CRISTALITE® SCHOCK</t>
  </si>
  <si>
    <t>zlew, zlewozmywak, BROOKLYN, N-100S, Crema, CRISTALITE®</t>
  </si>
  <si>
    <t>Materiał:CRISTALITE®,Montaż:wpuszczany lub podwieszany,Zlewozmywak odwracalny:NIE,Możliwość montażu młynka:NIE,Minimalna podbudowa:45cm,Wymiary zewnętrzne mm:406x456,Wymiary komór dł./szr./gł. mm:350x400x200,Kolor:Crema</t>
  </si>
  <si>
    <t>BROOKLYN N-100S Croma CRISTALITE®</t>
  </si>
  <si>
    <t>SCHOCK zlewozmywak BROOKLYN N-100S Croma CRISTALITE®</t>
  </si>
  <si>
    <t>zlew, zlewozmywak, BROOKLYN, N100S, Croma, CRISTALITE®</t>
  </si>
  <si>
    <t>Zlewozmywak BROOKLYN N-100S Croma CRISTALITE® SCHOCK</t>
  </si>
  <si>
    <t>zlew, zlewozmywak, BROOKLYN, N-100S, Croma, CRISTALITE®</t>
  </si>
  <si>
    <t>Materiał:CRISTALITE®,Montaż:wpuszczany lub podwieszany,Zlewozmywak odwracalny:NIE,Możliwość montażu młynka:NIE,Minimalna podbudowa:45cm,Wymiary zewnętrzne mm:406x456,Wymiary komór dł./szr./gł. mm:350x400x200,Kolor:Croma</t>
  </si>
  <si>
    <t>BROOKLYN N-100S Everest CRISTALITE®</t>
  </si>
  <si>
    <t>SCHOCK zlewozmywak BROOKLYN N-100S Everest CRISTALITE®</t>
  </si>
  <si>
    <t>zlew, zlewozmywak, BROOKLYN, N100S, Everest, CRISTALITE®</t>
  </si>
  <si>
    <t>Zlewozmywak BROOKLYN N-100S Everest CRISTALITE® SCHOCK</t>
  </si>
  <si>
    <t>zlew, zlewozmywak, BROOKLYN, N-100S, Everest, CRISTALITE®</t>
  </si>
  <si>
    <t>Materiał:CRISTALITE®,Montaż:wpuszczany lub podwieszany,Zlewozmywak odwracalny:NIE,Możliwość montażu młynka:NIE,Minimalna podbudowa:45cm,Wymiary zewnętrzne mm:406x456,Wymiary komór dł./szr./gł. mm:350x400x200,Kolor:Everest</t>
  </si>
  <si>
    <t>BROOKLYN N-100S Inox CRISTALITE®</t>
  </si>
  <si>
    <t>SCHOCK zlewozmywak BROOKLYN N-100S Inox CRISTALITE®</t>
  </si>
  <si>
    <t>zlew, zlewozmywak, BROOKLYN, N100S, Inox, CRISTALITE®</t>
  </si>
  <si>
    <t>Zlewozmywak BROOKLYN N-100S Inox CRISTALITE® SCHOCK</t>
  </si>
  <si>
    <t>zlew, zlewozmywak, BROOKLYN, N-100S, Inox, CRISTALITE®</t>
  </si>
  <si>
    <t>Materiał:CRISTALITE®,Montaż:wpuszczany lub podwieszany,Zlewozmywak odwracalny:NIE,Możliwość montażu młynka:NIE,Minimalna podbudowa:45cm,Wymiary zewnętrzne mm:406x456,Wymiary komór dł./szr./gł. mm:350x400x200,Kolor:Inox</t>
  </si>
  <si>
    <t>BROOKLYN N-100S Mocha CRISTALITE®</t>
  </si>
  <si>
    <t>SCHOCK zlewozmywak BROOKLYN N-100S Mocha CRISTALITE®</t>
  </si>
  <si>
    <t>zlew, zlewozmywak, BROOKLYN, N100S, Mocha, CRISTALITE®</t>
  </si>
  <si>
    <t>Zlewozmywak BROOKLYN N-100S Mocha CRISTALITE® SCHOCK</t>
  </si>
  <si>
    <t>zlew, zlewozmywak, BROOKLYN, N-100S, Mocha, CRISTALITE®</t>
  </si>
  <si>
    <t>Materiał:CRISTALITE®,Montaż:wpuszczany lub podwieszany,Zlewozmywak odwracalny:NIE,Możliwość montażu młynka:NIE,Minimalna podbudowa:45cm,Wymiary zewnętrzne mm:406x456,Wymiary komór dł./szr./gł. mm:350x400x200,Kolor:Mocha</t>
  </si>
  <si>
    <t>BROOKLYN N-100S Nero CRISTALITE®</t>
  </si>
  <si>
    <t>SCHOCK zlewozmywak BROOKLYN N-100S Nero CRISTALITE®</t>
  </si>
  <si>
    <t>zlew, zlewozmywak, BROOKLYN, N100S, Nero, CRISTALITE®</t>
  </si>
  <si>
    <t>Zlewozmywak BROOKLYN N-100S Nero CRISTALITE® SCHOCK</t>
  </si>
  <si>
    <t>zlew, zlewozmywak, BROOKLYN, N-100S, Nero, CRISTALITE®</t>
  </si>
  <si>
    <t>Materiał:CRISTALITE®,Montaż:wpuszczany lub podwieszany,Zlewozmywak odwracalny:NIE,Możliwość montażu młynka:NIE,Minimalna podbudowa:45cm,Wymiary zewnętrzne mm:406x456,Wymiary komór dł./szr./gł. mm:350x400x200,Kolor:Nero</t>
  </si>
  <si>
    <t>BROOKLYN N-100S Onyx CRISTALITE®</t>
  </si>
  <si>
    <t>SCHOCK zlewozmywak BROOKLYN N-100S Onyx CRISTALITE®</t>
  </si>
  <si>
    <t>zlew, zlewozmywak, BROOKLYN, N100S, Onyx, CRISTALITE®</t>
  </si>
  <si>
    <t>Zlewozmywak BROOKLYN N-100S Onyx CRISTALITE® SCHOCK</t>
  </si>
  <si>
    <t>zlew, zlewozmywak, BROOKLYN, N-100S, Onyx, CRISTALITE®</t>
  </si>
  <si>
    <t>Materiał:CRISTALITE®,Montaż:wpuszczany lub podwieszany,Zlewozmywak odwracalny:NIE,Możliwość montażu młynka:NIE,Minimalna podbudowa:45cm,Wymiary zewnętrzne mm:406x456,Wymiary komór dł./szr./gł. mm:350x400x200,Kolor:Onyx</t>
  </si>
  <si>
    <t>BROOKLYN N-100S Moonstone CRISTALITE®</t>
  </si>
  <si>
    <t>SCHOCK zlewozmywak BROOKLYN N-100S Moonstone CRISTALITE®</t>
  </si>
  <si>
    <t>zlew, zlewozmywak, BROOKLYN, N100S, Moonstone, CRISTALITE®</t>
  </si>
  <si>
    <t>Zlewozmywak BROOKLYN N-100S Moonstone CRISTALITE® SCHOCK</t>
  </si>
  <si>
    <t>zlew, zlewozmywak, BROOKLYN, N-100S, Moonstone, CRISTALITE®</t>
  </si>
  <si>
    <t>Materiał:CRISTALITE®,Montaż:wpuszczany lub podwieszany,Zlewozmywak odwracalny:NIE,Możliwość montażu młynka:NIE,Minimalna podbudowa:45cm,Wymiary zewnętrzne mm:406x456,Wymiary komór dł./szr./gł. mm:350x400x200,Kolor:Moonstone</t>
  </si>
  <si>
    <t>BROOKLYN N-100 Basalt CRISTALITE®</t>
  </si>
  <si>
    <t>SCHOCK zlewozmywak BROOKLYN N-100 Basalt CRISTALITE®</t>
  </si>
  <si>
    <t>zlew, zlewozmywak, BROOKLYN, N100, Basalt, CRISTALITE®</t>
  </si>
  <si>
    <t>Zlewozmywak BROOKLYN N-100 Basalt CRISTALITE® SCHOCK</t>
  </si>
  <si>
    <t>zlew, zlewozmywak, BROOKLYN, N-100, Basalt, CRISTALITE®</t>
  </si>
  <si>
    <t>Materiał:CRISTALITE®,Montaż:wpuszczany lub podwieszany,Zlewozmywak odwracalny:NIE,Możliwość montażu młynka:NIE,Minimalna podbudowa:50cm,Wymiary zewnętrzne mm:456x456,Wymiary komór dł./szr./gł. mm:400x400x200,Kolor:Basalt</t>
  </si>
  <si>
    <t>BROOKLYN N-100 Beton CRISTALITE®</t>
  </si>
  <si>
    <t>SCHOCK zlewozmywak BROOKLYN N-100 Beton CRISTALITE®</t>
  </si>
  <si>
    <t>zlew, zlewozmywak, BROOKLYN, N100, Beton, CRISTALITE®</t>
  </si>
  <si>
    <t>Zlewozmywak BROOKLYN N-100 Beton CRISTALITE® SCHOCK</t>
  </si>
  <si>
    <t>zlew, zlewozmywak, BROOKLYN, N-100, Beton, CRISTALITE®</t>
  </si>
  <si>
    <t>Materiał:CRISTALITE®,Montaż:wpuszczany lub podwieszany,Zlewozmywak odwracalny:NIE,Możliwość montażu młynka:NIE,Minimalna podbudowa:50cm,Wymiary zewnętrzne mm:456x456,Wymiary komór dł./szr./gł. mm:400x400x200,Kolor:Beton</t>
  </si>
  <si>
    <t>BROOKLYN N-100 Crema CRISTALITE®</t>
  </si>
  <si>
    <t>SCHOCK zlewozmywak BROOKLYN N-100 Crema CRISTALITE®</t>
  </si>
  <si>
    <t>zlew, zlewozmywak, BROOKLYN, N100, Crema, CRISTALITE®</t>
  </si>
  <si>
    <t>Zlewozmywak BROOKLYN N-100 Crema CRISTALITE® SCHOCK</t>
  </si>
  <si>
    <t>zlew, zlewozmywak, BROOKLYN, N-100, Crema, CRISTALITE®</t>
  </si>
  <si>
    <t>Materiał:CRISTALITE®,Montaż:wpuszczany lub podwieszany,Zlewozmywak odwracalny:NIE,Możliwość montażu młynka:NIE,Minimalna podbudowa:50cm,Wymiary zewnętrzne mm:456x456,Wymiary komór dł./szr./gł. mm:400x400x200,Kolor:Crema</t>
  </si>
  <si>
    <t>BROOKLYN N-100 Croma CRISTALITE®</t>
  </si>
  <si>
    <t>SCHOCK zlewozmywak BROOKLYN N-100 Croma CRISTALITE®</t>
  </si>
  <si>
    <t>zlew, zlewozmywak, BROOKLYN, N100, Croma, CRISTALITE®</t>
  </si>
  <si>
    <t>Zlewozmywak BROOKLYN N-100 Croma CRISTALITE® SCHOCK</t>
  </si>
  <si>
    <t>zlew, zlewozmywak, BROOKLYN, N-100, Croma, CRISTALITE®</t>
  </si>
  <si>
    <t>Materiał:CRISTALITE®,Montaż:wpuszczany lub podwieszany,Zlewozmywak odwracalny:NIE,Możliwość montażu młynka:NIE,Minimalna podbudowa:50cm,Wymiary zewnętrzne mm:456x456,Wymiary komór dł./szr./gł. mm:400x400x200,Kolor:Croma</t>
  </si>
  <si>
    <t>BROOKLYN N-100 Everest CRISTALITE®</t>
  </si>
  <si>
    <t>SCHOCK zlewozmywak BROOKLYN N-100 Everest CRISTALITE®</t>
  </si>
  <si>
    <t>zlew, zlewozmywak, BROOKLYN, N100, Everest, CRISTALITE®</t>
  </si>
  <si>
    <t>Zlewozmywak BROOKLYN N-100 Everest CRISTALITE® SCHOCK</t>
  </si>
  <si>
    <t>zlew, zlewozmywak, BROOKLYN, N-100, Everest, CRISTALITE®</t>
  </si>
  <si>
    <t>Materiał:CRISTALITE®,Montaż:wpuszczany lub podwieszany,Zlewozmywak odwracalny:NIE,Możliwość montażu młynka:NIE,Minimalna podbudowa:50cm,Wymiary zewnętrzne mm:456x456,Wymiary komór dł./szr./gł. mm:400x400x200,Kolor:Everest</t>
  </si>
  <si>
    <t>BROOKLYN N-100 Inox CRISTALITE®</t>
  </si>
  <si>
    <t>SCHOCK zlewozmywak BROOKLYN N-100 Inox CRISTALITE®</t>
  </si>
  <si>
    <t>zlew, zlewozmywak, BROOKLYN, N100, Inox, CRISTALITE®</t>
  </si>
  <si>
    <t>Zlewozmywak BROOKLYN N-100 Inox CRISTALITE® SCHOCK</t>
  </si>
  <si>
    <t>zlew, zlewozmywak, BROOKLYN, N-100, Inox, CRISTALITE®</t>
  </si>
  <si>
    <t>Materiał:CRISTALITE®,Montaż:wpuszczany lub podwieszany,Zlewozmywak odwracalny:NIE,Możliwość montażu młynka:NIE,Minimalna podbudowa:50cm,Wymiary zewnętrzne mm:456x456,Wymiary komór dł./szr./gł. mm:400x400x200,Kolor:Inox</t>
  </si>
  <si>
    <t>BROOKLYN N-100 Mocha CRISTALITE®</t>
  </si>
  <si>
    <t>SCHOCK zlewozmywak BROOKLYN N-100 Mocha CRISTALITE®</t>
  </si>
  <si>
    <t>zlew, zlewozmywak, BROOKLYN, N100, Mocha, CRISTALITE®</t>
  </si>
  <si>
    <t>Zlewozmywak BROOKLYN N-100 Mocha CRISTALITE® SCHOCK</t>
  </si>
  <si>
    <t>zlew, zlewozmywak, BROOKLYN, N-100, Mocha, CRISTALITE®</t>
  </si>
  <si>
    <t>Materiał:CRISTALITE®,Montaż:wpuszczany lub podwieszany,Zlewozmywak odwracalny:NIE,Możliwość montażu młynka:NIE,Minimalna podbudowa:50cm,Wymiary zewnętrzne mm:456x456,Wymiary komór dł./szr./gł. mm:400x400x200,Kolor:Mocha</t>
  </si>
  <si>
    <t>BROOKLYN N-100 Nero CRISTALITE®</t>
  </si>
  <si>
    <t>SCHOCK zlewozmywak BROOKLYN N-100 Nero CRISTALITE®</t>
  </si>
  <si>
    <t>zlew, zlewozmywak, BROOKLYN, N100, Nero, CRISTALITE®</t>
  </si>
  <si>
    <t>Zlewozmywak BROOKLYN N-100 Nero CRISTALITE® SCHOCK</t>
  </si>
  <si>
    <t>zlew, zlewozmywak, BROOKLYN, N-100, Nero, CRISTALITE®</t>
  </si>
  <si>
    <t>Materiał:CRISTALITE®,Montaż:wpuszczany lub podwieszany,Zlewozmywak odwracalny:NIE,Możliwość montażu młynka:NIE,Minimalna podbudowa:50cm,Wymiary zewnętrzne mm:456x456,Wymiary komór dł./szr./gł. mm:400x400x200,Kolor:Nero</t>
  </si>
  <si>
    <t>BROOKLYN N-100 Onyx CRISTALITE®</t>
  </si>
  <si>
    <t>SCHOCK zlewozmywak BROOKLYN N-100 Onyx CRISTALITE®</t>
  </si>
  <si>
    <t>zlew, zlewozmywak, BROOKLYN, N100, Onyx, CRISTALITE®</t>
  </si>
  <si>
    <t>Zlewozmywak BROOKLYN N-100 Onyx CRISTALITE® SCHOCK</t>
  </si>
  <si>
    <t>zlew, zlewozmywak, BROOKLYN, N-100, Onyx, CRISTALITE®</t>
  </si>
  <si>
    <t>Materiał:CRISTALITE®,Montaż:wpuszczany lub podwieszany,Zlewozmywak odwracalny:NIE,Możliwość montażu młynka:NIE,Minimalna podbudowa:50cm,Wymiary zewnętrzne mm:456x456,Wymiary komór dł./szr./gł. mm:400x400x200,Kolor:Onyx</t>
  </si>
  <si>
    <t>BROOKLYN N-100 Moonstone CRISTALITE®</t>
  </si>
  <si>
    <t>SCHOCK zlewozmywak BROOKLYN N-100 Moonstone CRISTALITE®</t>
  </si>
  <si>
    <t>zlew, zlewozmywak, BROOKLYN, N100, Moonstone, CRISTALITE®</t>
  </si>
  <si>
    <t>Zlewozmywak BROOKLYN N-100 Moonstone CRISTALITE® SCHOCK</t>
  </si>
  <si>
    <t>zlew, zlewozmywak, BROOKLYN, N-100, Moonstone, CRISTALITE®</t>
  </si>
  <si>
    <t>Materiał:CRISTALITE®,Montaż:wpuszczany lub podwieszany,Zlewozmywak odwracalny:NIE,Możliwość montażu młynka:NIE,Minimalna podbudowa:50cm,Wymiary zewnętrzne mm:456x456,Wymiary komór dł./szr./gł. mm:400x400x200,Kolor:Moonstone</t>
  </si>
  <si>
    <t>BROOKLYN N-100L Basalt CRISTALITE®</t>
  </si>
  <si>
    <t>SCHOCK zlewozmywak BROOKLYN N-100L Basalt CRISTALITE®</t>
  </si>
  <si>
    <t>zlew, zlewozmywak, BROOKLYN, N100L, Basalt, CRISTALITE®</t>
  </si>
  <si>
    <t>Zlewozmywak BROOKLYN N-100L Basalt CRISTALITE® SCHOCK</t>
  </si>
  <si>
    <t>zlew, zlewozmywak, BROOKLYN, N-100L, Basalt, CRISTALITE®</t>
  </si>
  <si>
    <t>Materiał:CRISTALITE®,Montaż:wpuszczany lub podwieszany,Zlewozmywak odwracalny:NIE,Możliwość montażu młynka:NIE,Minimalna podbudowa:60cm,Wymiary zewnętrzne mm:556x456,Wymiary komór dł./szr./gł. mm:500x400x200,Kolor:Basalt</t>
  </si>
  <si>
    <t>BROOKLYN N-100L Beton CRISTALITE®</t>
  </si>
  <si>
    <t>SCHOCK zlewozmywak BROOKLYN N-100L Beton CRISTALITE®</t>
  </si>
  <si>
    <t>zlew, zlewozmywak, BROOKLYN, N100L, Beton, CRISTALITE®</t>
  </si>
  <si>
    <t>Zlewozmywak BROOKLYN N-100L Beton CRISTALITE® SCHOCK</t>
  </si>
  <si>
    <t>zlew, zlewozmywak, BROOKLYN, N-100L, Beton, CRISTALITE®</t>
  </si>
  <si>
    <t>Materiał:CRISTALITE®,Montaż:wpuszczany lub podwieszany,Zlewozmywak odwracalny:NIE,Możliwość montażu młynka:NIE,Minimalna podbudowa:60cm,Wymiary zewnętrzne mm:556x456,Wymiary komór dł./szr./gł. mm:500x400x200,Kolor:Beton</t>
  </si>
  <si>
    <t>BROOKLYN N-100L Crema CRISTALITE®</t>
  </si>
  <si>
    <t>SCHOCK zlewozmywak BROOKLYN N-100L Crema CRISTALITE®</t>
  </si>
  <si>
    <t>zlew, zlewozmywak, BROOKLYN, N100L, Crema, CRISTALITE®</t>
  </si>
  <si>
    <t>Zlewozmywak BROOKLYN N-100L Crema CRISTALITE® SCHOCK</t>
  </si>
  <si>
    <t>zlew, zlewozmywak, BROOKLYN, N-100L, Crema, CRISTALITE®</t>
  </si>
  <si>
    <t>Materiał:CRISTALITE®,Montaż:wpuszczany lub podwieszany,Zlewozmywak odwracalny:NIE,Możliwość montażu młynka:NIE,Minimalna podbudowa:60cm,Wymiary zewnętrzne mm:556x456,Wymiary komór dł./szr./gł. mm:500x400x200,Kolor:Crema</t>
  </si>
  <si>
    <t>BROOKLYN N-100L Nero CRISTALITE®</t>
  </si>
  <si>
    <t>SCHOCK zlewozmywak BROOKLYN N-100L Nero CRISTALITE®</t>
  </si>
  <si>
    <t>zlew, zlewozmywak, BROOKLYN, N100L, Nero, CRISTALITE®</t>
  </si>
  <si>
    <t>Zlewozmywak BROOKLYN N-100L Nero CRISTALITE® SCHOCK</t>
  </si>
  <si>
    <t>zlew, zlewozmywak, BROOKLYN, N-100L, Nero, CRISTALITE®</t>
  </si>
  <si>
    <t>Materiał:CRISTALITE®,Montaż:wpuszczany lub podwieszany,Zlewozmywak odwracalny:NIE,Możliwość montażu młynka:NIE,Minimalna podbudowa:60cm,Wymiary zewnętrzne mm:556x456,Wymiary komór dł./szr./gł. mm:500x400x200,Kolor:Nero</t>
  </si>
  <si>
    <t>BROOKLYN N-100L Onyx CRISTALITE®</t>
  </si>
  <si>
    <t>SCHOCK zlewozmywak BROOKLYN N-100L Onyx CRISTALITE®</t>
  </si>
  <si>
    <t>zlew, zlewozmywak, BROOKLYN, N100L, Onyx, CRISTALITE®</t>
  </si>
  <si>
    <t>Zlewozmywak BROOKLYN N-100L Onyx CRISTALITE® SCHOCK</t>
  </si>
  <si>
    <t>zlew, zlewozmywak, BROOKLYN, N-100L, Onyx, CRISTALITE®</t>
  </si>
  <si>
    <t>Materiał:CRISTALITE®,Montaż:wpuszczany lub podwieszany,Zlewozmywak odwracalny:NIE,Możliwość montażu młynka:NIE,Minimalna podbudowa:60cm,Wymiary zewnętrzne mm:556x456,Wymiary komór dł./szr./gł. mm:500x400x200,Kolor:Onyx</t>
  </si>
  <si>
    <t>BROOKLYN N-100L Moonstone CRISTALITE®</t>
  </si>
  <si>
    <t>SCHOCK zlewozmywak BROOKLYN N-100L Moonstone CRISTALITE®</t>
  </si>
  <si>
    <t>zlew, zlewozmywak, BROOKLYN, N100L, Moonstone, CRISTALITE®</t>
  </si>
  <si>
    <t>Zlewozmywak BROOKLYN N-100L Moonstone CRISTALITE® SCHOCK</t>
  </si>
  <si>
    <t>zlew, zlewozmywak, BROOKLYN, N-100L, Moonstone, CRISTALITE®</t>
  </si>
  <si>
    <t>Materiał:CRISTALITE®,Montaż:wpuszczany lub podwieszany,Zlewozmywak odwracalny:NIE,Możliwość montażu młynka:NIE,Minimalna podbudowa:60cm,Wymiary zewnętrzne mm:556x456,Wymiary komór dł./szr./gł. mm:500x400x200,Kolor:Moonstone</t>
  </si>
  <si>
    <t>FORMHAUS D-150 Croma CRISTALITE®</t>
  </si>
  <si>
    <t>SCHOCK zlewozmywak FORMHAUS D-150 Croma CRISTALITE®</t>
  </si>
  <si>
    <t>zlew, zlewozmywak, FORMHAUS, D150, Croma, CRISTALITE®</t>
  </si>
  <si>
    <t>Zlewozmywak FORMHAUS D-150 Croma CRISTALITE® SCHOCK</t>
  </si>
  <si>
    <t>zlew, zlewozmywak, FORMHAUS, D-150, Croma, CRISTALITE®</t>
  </si>
  <si>
    <t>Materiał:CRISTALITE®,Montaż:wpuszczany,Zlewozmywak odwracalny:TAK,Możliwość montażu młynka:TAK,Minimalna podbudowa:60cm,Wymiary zewnętrzne mm:1000x500,Wymiary komór dł./szr./gł. mm:360x420x190 / 150x280x120,Kolor:Croma</t>
  </si>
  <si>
    <t>FORMHAUS D-150 Nero CRISTALITE®</t>
  </si>
  <si>
    <t>SCHOCK zlewozmywak FORMHAUS D-150 Nero CRISTALITE®</t>
  </si>
  <si>
    <t>zlew, zlewozmywak, FORMHAUS, D150, Nero, CRISTALITE®</t>
  </si>
  <si>
    <t>Zlewozmywak FORMHAUS D-150 Nero CRISTALITE® SCHOCK</t>
  </si>
  <si>
    <t>zlew, zlewozmywak, FORMHAUS, D-150, Nero, CRISTALITE®</t>
  </si>
  <si>
    <t>Materiał:CRISTALITE®,Montaż:wpuszczany,Zlewozmywak odwracalny:TAK,Możliwość montażu młynka:TAK,Minimalna podbudowa:60cm,Wymiary zewnętrzne mm:1000x500,Wymiary komór dł./szr./gł. mm:360x420x190 / 150x280x120,Kolor:Nero</t>
  </si>
  <si>
    <t>FORMHAUS D-150 Moonstone CRISTALITE®</t>
  </si>
  <si>
    <t>SCHOCK zlewozmywak FORMHAUS D-150 Moonstone CRISTALITE®</t>
  </si>
  <si>
    <t>zlew, zlewozmywak, FORMHAUS, D150, Moonstone, CRISTALITE®</t>
  </si>
  <si>
    <t>Zlewozmywak FORMHAUS D-150 Moonstone CRISTALITE® SCHOCK</t>
  </si>
  <si>
    <t>zlew, zlewozmywak, FORMHAUS, D-150, Moonstone, CRISTALITE®</t>
  </si>
  <si>
    <t>Materiał:CRISTALITE®,Montaż:wpuszczany,Zlewozmywak odwracalny:TAK,Możliwość montażu młynka:TAK,Minimalna podbudowa:60cm,Wymiary zewnętrzne mm:1000x500,Wymiary komór dł./szr./gł. mm:360x420x190 / 150x280x120,Kolor:Moonstone</t>
  </si>
  <si>
    <t>FORMHAUS D-150 Onyx CRISTALITE®</t>
  </si>
  <si>
    <t>SCHOCK zlewozmywak FORMHAUS D-150 Onyx CRISTALITE®</t>
  </si>
  <si>
    <t>zlew, zlewozmywak, FORMHAUS, D150, Onyx, CRISTALITE®</t>
  </si>
  <si>
    <t>Zlewozmywak FORMHAUS D-150 Onyx CRISTALITE® SCHOCK</t>
  </si>
  <si>
    <t>zlew, zlewozmywak, FORMHAUS, D-150, Onyx, CRISTALITE®</t>
  </si>
  <si>
    <t>Materiał:CRISTALITE®,Montaż:wpuszczany,Zlewozmywak odwracalny:TAK,Możliwość montażu młynka:TAK,Minimalna podbudowa:60cm,Wymiary zewnętrzne mm:1000x500,Wymiary komór dł./szr./gł. mm:360x420x190 / 150x280x120,Kolor:Onyx</t>
  </si>
  <si>
    <t>FORMHAUS D-150 Alpina CRISTALITE®</t>
  </si>
  <si>
    <t>SCHOCK zlewozmywak FORMHAUS D-150 Alpina CRISTALITE®</t>
  </si>
  <si>
    <t>zlew, zlewozmywak, FORMHAUS, D150, Alpina, CRISTALITE®</t>
  </si>
  <si>
    <t>Zlewozmywak FORMHAUS D-150 Alpina CRISTALITE® SCHOCK</t>
  </si>
  <si>
    <t>zlew, zlewozmywak, FORMHAUS, D-150, Alpina, CRISTALITE®</t>
  </si>
  <si>
    <t>Materiał:CRISTALITE®,Montaż:wpuszczany,Zlewozmywak odwracalny:TAK,Możliwość montażu młynka:TAK,Minimalna podbudowa:60cm,Wymiary zewnętrzne mm:1000x500,Wymiary komór dł./szr./gł. mm:360x420x190 / 150x280x120,Kolor:Alpina</t>
  </si>
  <si>
    <t>GENIUS D-100S Croma CRISTALITE®</t>
  </si>
  <si>
    <t>SCHOCK zlewozmywak GENIUS D-100S Croma CRISTALITE®</t>
  </si>
  <si>
    <t>zlew, zlewozmywak, GENIUS, D100S, Croma, CRISTALITE®</t>
  </si>
  <si>
    <t>Zlewozmywak GENIUS D-100S Croma CRISTALITE® SCHOCK</t>
  </si>
  <si>
    <t>zlew, zlewozmywak, GENIUS, D-100S, Croma, CRISTALITE®</t>
  </si>
  <si>
    <t>Materiał:CRISTALITE®,Montaż:wpuszczany,Zlewozmywak odwracalny:TAK,Możliwość montażu młynka:TAK,Minimalna podbudowa:45cm,Wymiary zewnętrzne mm:680x500,Wymiary komór dł./szr./gł. mm:311x344x196,Kolor:Croma</t>
  </si>
  <si>
    <t>GENIUS D-100S Nero CRISTALITE®</t>
  </si>
  <si>
    <t>SCHOCK zlewozmywak GENIUS D-100S Nero CRISTALITE®</t>
  </si>
  <si>
    <t>zlew, zlewozmywak, GENIUS, D100S, Nero, CRISTALITE®</t>
  </si>
  <si>
    <t>Zlewozmywak GENIUS D-100S Nero CRISTALITE® SCHOCK</t>
  </si>
  <si>
    <t>zlew, zlewozmywak, GENIUS, D-100S, Nero, CRISTALITE®</t>
  </si>
  <si>
    <t>Materiał:CRISTALITE®,Montaż:wpuszczany,Zlewozmywak odwracalny:TAK,Możliwość montażu młynka:TAK,Minimalna podbudowa:45cm,Wymiary zewnętrzne mm:680x500,Wymiary komór dł./szr./gł. mm:311x344x196,Kolor:Nero</t>
  </si>
  <si>
    <t>GENIUS D-100S Onyx CRISTALITE®</t>
  </si>
  <si>
    <t>SCHOCK zlewozmywak GENIUS D-100S Onyx CRISTALITE®</t>
  </si>
  <si>
    <t>zlew, zlewozmywak, GENIUS, D100S, Onyx, CRISTALITE®</t>
  </si>
  <si>
    <t>Zlewozmywak GENIUS D-100S Onyx CRISTALITE® SCHOCK</t>
  </si>
  <si>
    <t>zlew, zlewozmywak, GENIUS, D-100S, Onyx, CRISTALITE®</t>
  </si>
  <si>
    <t>Materiał:CRISTALITE®,Montaż:wpuszczany,Zlewozmywak odwracalny:TAK,Możliwość montażu młynka:TAK,Minimalna podbudowa:45cm,Wymiary zewnętrzne mm:680x500,Wymiary komór dł./szr./gł. mm:311x344x196,Kolor:Onyx</t>
  </si>
  <si>
    <t>GENIUS D-100S Asphalt CRISTALITE®</t>
  </si>
  <si>
    <t>SCHOCK zlewozmywak GENIUS D-100S Asphalt CRISTALITE®</t>
  </si>
  <si>
    <t>zlew, zlewozmywak, GENIUS, D100S, Asphalt, CRISTALITE®</t>
  </si>
  <si>
    <t>Zlewozmywak GENIUS D-100S Asphalt CRISTALITE® SCHOCK</t>
  </si>
  <si>
    <t>zlew, zlewozmywak, GENIUS, D-100S, Asphalt, CRISTALITE®</t>
  </si>
  <si>
    <t>Materiał:CRISTALITE®,Montaż:wpuszczany,Zlewozmywak odwracalny:TAK,Możliwość montażu młynka:TAK,Minimalna podbudowa:45cm,Wymiary zewnętrzne mm:680x500,Wymiary komór dł./szr./gł. mm:311x344x196,Kolor:Asphalt</t>
  </si>
  <si>
    <t>MANHATTAN D-150L Croma CRISTALITE®</t>
  </si>
  <si>
    <t>SCHOCK zlewozmywak MANHATTAN D-150L Croma CRISTALITE®</t>
  </si>
  <si>
    <t>zlew, zlewozmywak, MANHATTAN, D150L, Croma, CRISTALITE®</t>
  </si>
  <si>
    <t>Zlewozmywak MANHATTAN D-150L Croma CRISTALITE® SCHOCK</t>
  </si>
  <si>
    <t>zlew, zlewozmywak, MANHATTAN, D-150L, Croma, CRISTALITE®</t>
  </si>
  <si>
    <t>Materiał:CRISTALITE®,Montaż:wpuszczany,Zlewozmywak odwracalny:TAK,Możliwość montażu młynka:TAK,Minimalna podbudowa:60cm,Wymiary zewnętrzne mm:1000x510,Wymiary komór dł./szr./gł. mm:334x446x195 / 167x296x120,Kolor:Croma</t>
  </si>
  <si>
    <t>MANHATTAN D-150L Nero CRISTALITE®</t>
  </si>
  <si>
    <t>SCHOCK zlewozmywak MANHATTAN D-150L Nero CRISTALITE®</t>
  </si>
  <si>
    <t>zlew, zlewozmywak, MANHATTAN, D150L, Nero, CRISTALITE®</t>
  </si>
  <si>
    <t>Zlewozmywak MANHATTAN D-150L Nero CRISTALITE® SCHOCK</t>
  </si>
  <si>
    <t>zlew, zlewozmywak, MANHATTAN, D-150L, Nero, CRISTALITE®</t>
  </si>
  <si>
    <t>Materiał:CRISTALITE®,Montaż:wpuszczany,Zlewozmywak odwracalny:TAK,Możliwość montażu młynka:TAK,Minimalna podbudowa:60cm,Wymiary zewnętrzne mm:1000x510,Wymiary komór dł./szr./gł. mm:334x446x195 / 167x296x120,Kolor:Nero</t>
  </si>
  <si>
    <t>MANHATTAN D-150L Onyx CRISTALITE®</t>
  </si>
  <si>
    <t>SCHOCK zlewozmywak MANHATTAN D-150L Onyx CRISTALITE®</t>
  </si>
  <si>
    <t>zlew, zlewozmywak, MANHATTAN, D150L, Onyx, CRISTALITE®</t>
  </si>
  <si>
    <t>Zlewozmywak MANHATTAN D-150L Onyx CRISTALITE® SCHOCK</t>
  </si>
  <si>
    <t>zlew, zlewozmywak, MANHATTAN, D-150L, Onyx, CRISTALITE®</t>
  </si>
  <si>
    <t>Materiał:CRISTALITE®,Montaż:wpuszczany,Zlewozmywak odwracalny:TAK,Możliwość montażu młynka:TAK,Minimalna podbudowa:60cm,Wymiary zewnętrzne mm:1000x510,Wymiary komór dł./szr./gł. mm:334x446x195 / 167x296x120,Kolor:Onyx</t>
  </si>
  <si>
    <t>MANHATTAN D-150L Asphalt CRISTALITE®</t>
  </si>
  <si>
    <t>SCHOCK zlewozmywak MANHATTAN D-150L Asphalt CRISTALITE®</t>
  </si>
  <si>
    <t>zlew, zlewozmywak, MANHATTAN, D150L, Asphalt, CRISTALITE®</t>
  </si>
  <si>
    <t>Zlewozmywak MANHATTAN D-150L Asphalt CRISTALITE® SCHOCK</t>
  </si>
  <si>
    <t>zlew, zlewozmywak, MANHATTAN, D-150L, Asphalt, CRISTALITE®</t>
  </si>
  <si>
    <t>Materiał:CRISTALITE®,Montaż:wpuszczany,Zlewozmywak odwracalny:TAK,Możliwość montażu młynka:TAK,Minimalna podbudowa:60cm,Wymiary zewnętrzne mm:1000x510,Wymiary komór dł./szr./gł. mm:334x446x195 / 167x296x120,Kolor:Asphalt</t>
  </si>
  <si>
    <t>MANHATTAN D-150L Alpaka CRISTALITE®</t>
  </si>
  <si>
    <t>SCHOCK zlewozmywak MANHATTAN D-150L Alpaka CRISTALITE®</t>
  </si>
  <si>
    <t>zlew, zlewozmywak, MANHATTAN, D150L, Alpaka, CRISTALITE®</t>
  </si>
  <si>
    <t>Zlewozmywak MANHATTAN D-150L Alpaka CRISTALITE® SCHOCK</t>
  </si>
  <si>
    <t>zlew, zlewozmywak, MANHATTAN, D-150L, Alpaka, CRISTALITE®</t>
  </si>
  <si>
    <t>Materiał:CRISTALITE®,Montaż:wpuszczany,Zlewozmywak odwracalny:TAK,Możliwość montażu młynka:TAK,Minimalna podbudowa:60cm,Wymiary zewnętrzne mm:1000x510,Wymiary komór dł./szr./gł. mm:334x446x195 / 167x296x120,Kolor:Alpaka</t>
  </si>
  <si>
    <t>MANHATTAN D-150L Inca CRISTALITE®</t>
  </si>
  <si>
    <t>SCHOCK zlewozmywak MANHATTAN D-150L Inca CRISTALITE®</t>
  </si>
  <si>
    <t>zlew, zlewozmywak, MANHATTAN, D150L, Inca, CRISTALITE®</t>
  </si>
  <si>
    <t>Zlewozmywak MANHATTAN D-150L Inca CRISTALITE® SCHOCK</t>
  </si>
  <si>
    <t>zlew, zlewozmywak, MANHATTAN, D-150L, Inca, CRISTALITE®</t>
  </si>
  <si>
    <t>Materiał:CRISTALITE®,Montaż:wpuszczany,Zlewozmywak odwracalny:TAK,Możliwość montażu młynka:TAK,Minimalna podbudowa:60cm,Wymiary zewnętrzne mm:1000x510,Wymiary komór dł./szr./gł. mm:334x446x195 / 167x296x120,Kolor:Inca</t>
  </si>
  <si>
    <t>MANHATTAN D-150L Roca CRISTALITE®</t>
  </si>
  <si>
    <t>SCHOCK zlewozmywak MANHATTAN D-150L Roca CRISTALITE®</t>
  </si>
  <si>
    <t>zlew, zlewozmywak, MANHATTAN, D150L, Roca, CRISTALITE®</t>
  </si>
  <si>
    <t>Zlewozmywak MANHATTAN D-150L Roca CRISTALITE® SCHOCK</t>
  </si>
  <si>
    <t>zlew, zlewozmywak, MANHATTAN, D-150L, Roca, CRISTALITE®</t>
  </si>
  <si>
    <t>Materiał:CRISTALITE®,Montaż:wpuszczany,Zlewozmywak odwracalny:TAK,Możliwość montażu młynka:TAK,Minimalna podbudowa:60cm,Wymiary zewnętrzne mm:1000x510,Wymiary komór dł./szr./gł. mm:334x446x195 / 167x296x120,Kolor:Roca</t>
  </si>
  <si>
    <t>MANHATTAN D-150L Volcan CRISTALITE®</t>
  </si>
  <si>
    <t>SCHOCK zlewozmywak MANHATTAN D-150L Volcan CRISTALITE®</t>
  </si>
  <si>
    <t>zlew, zlewozmywak, MANHATTAN, D150L, Volcan, CRISTALITE®</t>
  </si>
  <si>
    <t>Zlewozmywak MANHATTAN D-150L Volcan CRISTALITE® SCHOCK</t>
  </si>
  <si>
    <t>zlew, zlewozmywak, MANHATTAN, D-150L, Volcan, CRISTALITE®</t>
  </si>
  <si>
    <t>Materiał:CRISTALITE®,Montaż:wpuszczany,Zlewozmywak odwracalny:TAK,Możliwość montażu młynka:TAK,Minimalna podbudowa:60cm,Wymiary zewnętrzne mm:1000x510,Wymiary komór dł./szr./gł. mm:334x446x195 / 167x296x120,Kolor:Volcan</t>
  </si>
  <si>
    <t>PRIMUS D-100 Croma CRISTALITE®</t>
  </si>
  <si>
    <t>SCHOCK zlewozmywak PRIMUS D-100 Croma CRISTALITE®</t>
  </si>
  <si>
    <t>zlew, zlewozmywak, PRIMUS, D100, Croma, CRISTALITE®</t>
  </si>
  <si>
    <t>Zlewozmywak PRIMUS D-100 Croma CRISTALITE® SCHOCK</t>
  </si>
  <si>
    <t>zlew, zlewozmywak, PRIMUS, D-100, Croma, CRISTALITE®</t>
  </si>
  <si>
    <t>Materiał:CRISTALITE®,Montaż:wpuszczany,Zlewozmywak odwracalny:TAK,Możliwość montażu młynka:TAK,Minimalna podbudowa:45cm,Wymiary zewnętrzne mm:860x500,Wymiary komór dł./szr./gł. mm:347x430x195,Kolor:Croma</t>
  </si>
  <si>
    <t>PRIMUS D-100 Nero CRISTALITE®</t>
  </si>
  <si>
    <t>SCHOCK zlewozmywak PRIMUS D-100 Nero CRISTALITE®</t>
  </si>
  <si>
    <t>zlew, zlewozmywak, PRIMUS, D100, Nero, CRISTALITE®</t>
  </si>
  <si>
    <t>Zlewozmywak PRIMUS D-100 Nero CRISTALITE® SCHOCK</t>
  </si>
  <si>
    <t>zlew, zlewozmywak, PRIMUS, D-100, Nero, CRISTALITE®</t>
  </si>
  <si>
    <t>Materiał:CRISTALITE®,Montaż:wpuszczany,Zlewozmywak odwracalny:TAK,Możliwość montażu młynka:TAK,Minimalna podbudowa:45cm,Wymiary zewnętrzne mm:860x500,Wymiary komór dł./szr./gł. mm:347x430x195,Kolor:Nero</t>
  </si>
  <si>
    <t>PRIMUS D-100 Onyx CRISTALITE®</t>
  </si>
  <si>
    <t>SCHOCK zlewozmywak PRIMUS D-100 Onyx CRISTALITE®</t>
  </si>
  <si>
    <t>zlew, zlewozmywak, PRIMUS, D100, Onyx, CRISTALITE®</t>
  </si>
  <si>
    <t>Zlewozmywak PRIMUS D-100 Onyx CRISTALITE® SCHOCK</t>
  </si>
  <si>
    <t>zlew, zlewozmywak, PRIMUS, D-100, Onyx, CRISTALITE®</t>
  </si>
  <si>
    <t>Materiał:CRISTALITE®,Montaż:wpuszczany,Zlewozmywak odwracalny:TAK,Możliwość montażu młynka:TAK,Minimalna podbudowa:45cm,Wymiary zewnętrzne mm:860x500,Wymiary komór dł./szr./gł. mm:347x430x195,Kolor:Onyx</t>
  </si>
  <si>
    <t>PRIMUS D-100 Asphalt CRISTALITE®</t>
  </si>
  <si>
    <t>SCHOCK zlewozmywak PRIMUS D-100 Asphalt CRISTALITE®</t>
  </si>
  <si>
    <t>zlew, zlewozmywak, PRIMUS, D100, Asphalt, CRISTALITE®</t>
  </si>
  <si>
    <t>Zlewozmywak PRIMUS D-100 Asphalt CRISTALITE® SCHOCK</t>
  </si>
  <si>
    <t>zlew, zlewozmywak, PRIMUS, D-100, Asphalt, CRISTALITE®</t>
  </si>
  <si>
    <t>Materiał:CRISTALITE®,Montaż:wpuszczany,Zlewozmywak odwracalny:TAK,Możliwość montażu młynka:TAK,Minimalna podbudowa:45cm,Wymiary zewnętrzne mm:860x500,Wymiary komór dł./szr./gł. mm:347x430x195,Kolor:Asphalt</t>
  </si>
  <si>
    <t>PRIMUS D-100 Alpaka CRISTALITE®</t>
  </si>
  <si>
    <t>SCHOCK zlewozmywak PRIMUS D-100 Alpaka CRISTALITE®</t>
  </si>
  <si>
    <t>zlew, zlewozmywak, PRIMUS, D100, Alpaka, CRISTALITE®</t>
  </si>
  <si>
    <t>Zlewozmywak PRIMUS D-100 Alpaka CRISTALITE® SCHOCK</t>
  </si>
  <si>
    <t>zlew, zlewozmywak, PRIMUS, D-100, Alpaka, CRISTALITE®</t>
  </si>
  <si>
    <t>Materiał:CRISTALITE®,Montaż:wpuszczany,Zlewozmywak odwracalny:TAK,Możliwość montażu młynka:TAK,Minimalna podbudowa:45cm,Wymiary zewnętrzne mm:860x500,Wymiary komór dł./szr./gł. mm:347x430x195,Kolor:Alpaka</t>
  </si>
  <si>
    <t>PRIMUS D-100 Inca CRISTALITE®</t>
  </si>
  <si>
    <t>SCHOCK zlewozmywak PRIMUS D-100 Inca CRISTALITE®</t>
  </si>
  <si>
    <t>zlew, zlewozmywak, PRIMUS, D100, Inca, CRISTALITE®</t>
  </si>
  <si>
    <t>Zlewozmywak PRIMUS D-100 Inca CRISTALITE® SCHOCK</t>
  </si>
  <si>
    <t>zlew, zlewozmywak, PRIMUS, D-100, Inca, CRISTALITE®</t>
  </si>
  <si>
    <t>Materiał:CRISTALITE®,Montaż:wpuszczany,Zlewozmywak odwracalny:TAK,Możliwość montażu młynka:TAK,Minimalna podbudowa:45cm,Wymiary zewnętrzne mm:860x500,Wymiary komór dł./szr./gł. mm:347x430x195,Kolor:Inca</t>
  </si>
  <si>
    <t>PRIMUS D-100 Roca CRISTALITE®</t>
  </si>
  <si>
    <t>SCHOCK zlewozmywak PRIMUS D-100 Roca CRISTALITE®</t>
  </si>
  <si>
    <t>zlew, zlewozmywak, PRIMUS, D100, Roca, CRISTALITE®</t>
  </si>
  <si>
    <t>Zlewozmywak PRIMUS D-100 Roca CRISTALITE® SCHOCK</t>
  </si>
  <si>
    <t>zlew, zlewozmywak, PRIMUS, D-100, Roca, CRISTALITE®</t>
  </si>
  <si>
    <t>Materiał:CRISTALITE®,Montaż:wpuszczany,Zlewozmywak odwracalny:TAK,Możliwość montażu młynka:TAK,Minimalna podbudowa:45cm,Wymiary zewnętrzne mm:860x500,Wymiary komór dł./szr./gł. mm:347x430x195,Kolor:Roca</t>
  </si>
  <si>
    <t>PRIMUS D-100 Cascada CRISTALITE®</t>
  </si>
  <si>
    <t>SCHOCK zlewozmywak PRIMUS D-100 Cascada CRISTALITE®</t>
  </si>
  <si>
    <t>zlew, zlewozmywak, PRIMUS, D100, Cascada, CRISTALITE®</t>
  </si>
  <si>
    <t>Zlewozmywak PRIMUS D-100 Cascada CRISTALITE® SCHOCK</t>
  </si>
  <si>
    <t>zlew, zlewozmywak, PRIMUS, D-100, Cascada, CRISTALITE®</t>
  </si>
  <si>
    <t>Materiał:CRISTALITE®,Montaż:wpuszczany,Zlewozmywak odwracalny:TAK,Możliwość montażu młynka:TAK,Minimalna podbudowa:45cm,Wymiary zewnętrzne mm:860x500,Wymiary komór dł./szr./gł. mm:347x430x195,Kolor:Cascada</t>
  </si>
  <si>
    <t>PRIMUS D-100L Croma CRISTALITE®</t>
  </si>
  <si>
    <t>SCHOCK zlewozmywak PRIMUS D-100L Croma CRISTALITE®</t>
  </si>
  <si>
    <t>zlew, zlewozmywak, PRIMUS, D100L, Croma, CRISTALITE®</t>
  </si>
  <si>
    <t>Zlewozmywak PRIMUS D-100L Croma CRISTALITE® SCHOCK</t>
  </si>
  <si>
    <t>zlew, zlewozmywak, PRIMUS, D-100L, Croma, CRISTALITE®</t>
  </si>
  <si>
    <t>Materiał:CRISTALITE®,Montaż:wpuszczany,Zlewozmywak odwracalny:TAK,Możliwość montażu młynka:TAK,Minimalna podbudowa:60cm,Wymiary zewnętrzne mm:1000x500,Wymiary komór dł./szr./gł. mm:430x478x195,Kolor:Croma</t>
  </si>
  <si>
    <t>PRIMUS D-100L Nero CRISTALITE®</t>
  </si>
  <si>
    <t>SCHOCK zlewozmywak PRIMUS D-100L Nero CRISTALITE®</t>
  </si>
  <si>
    <t>zlew, zlewozmywak, PRIMUS, D100L, Nero, CRISTALITE®</t>
  </si>
  <si>
    <t>Zlewozmywak PRIMUS D-100L Nero CRISTALITE® SCHOCK</t>
  </si>
  <si>
    <t>zlew, zlewozmywak, PRIMUS, D-100L, Nero, CRISTALITE®</t>
  </si>
  <si>
    <t>Materiał:CRISTALITE®,Montaż:wpuszczany,Zlewozmywak odwracalny:TAK,Możliwość montażu młynka:TAK,Minimalna podbudowa:60cm,Wymiary zewnętrzne mm:1000x500,Wymiary komór dł./szr./gł. mm:430x478x195,Kolor:Nero</t>
  </si>
  <si>
    <t>PRIMUS D-100L Onyx CRISTALITE®</t>
  </si>
  <si>
    <t>SCHOCK zlewozmywak PRIMUS D-100L Onyx CRISTALITE®</t>
  </si>
  <si>
    <t>zlew, zlewozmywak, PRIMUS, D100L, Onyx, CRISTALITE®</t>
  </si>
  <si>
    <t>Zlewozmywak PRIMUS D-100L Onyx CRISTALITE® SCHOCK</t>
  </si>
  <si>
    <t>zlew, zlewozmywak, PRIMUS, D-100L, Onyx, CRISTALITE®</t>
  </si>
  <si>
    <t>Materiał:CRISTALITE®,Montaż:wpuszczany,Zlewozmywak odwracalny:TAK,Możliwość montażu młynka:TAK,Minimalna podbudowa:60cm,Wymiary zewnętrzne mm:1000x500,Wymiary komór dł./szr./gł. mm:430x478x195,Kolor:Onyx</t>
  </si>
  <si>
    <t>PRIMUS D-100L Asphalt CRISTALITE®</t>
  </si>
  <si>
    <t>SCHOCK zlewozmywak PRIMUS D-100L Asphalt CRISTALITE®</t>
  </si>
  <si>
    <t>zlew, zlewozmywak, PRIMUS, D100L, Asphalt, CRISTALITE®</t>
  </si>
  <si>
    <t>Zlewozmywak PRIMUS D-100L Asphalt CRISTALITE® SCHOCK</t>
  </si>
  <si>
    <t>zlew, zlewozmywak, PRIMUS, D-100L, Asphalt, CRISTALITE®</t>
  </si>
  <si>
    <t>Materiał:CRISTALITE®,Montaż:wpuszczany,Zlewozmywak odwracalny:TAK,Możliwość montażu młynka:TAK,Minimalna podbudowa:60cm,Wymiary zewnętrzne mm:1000x500,Wymiary komór dł./szr./gł. mm:430x478x195,Kolor:Asphalt</t>
  </si>
  <si>
    <t>PRIMUS D-100L Alpaka CRISTALITE®</t>
  </si>
  <si>
    <t>SCHOCK zlewozmywak PRIMUS D-100L Alpaka CRISTALITE®</t>
  </si>
  <si>
    <t>zlew, zlewozmywak, PRIMUS, D100L, Alpaka, CRISTALITE®</t>
  </si>
  <si>
    <t>Zlewozmywak PRIMUS D-100L Alpaka CRISTALITE® SCHOCK</t>
  </si>
  <si>
    <t>zlew, zlewozmywak, PRIMUS, D-100L, Alpaka, CRISTALITE®</t>
  </si>
  <si>
    <t>Materiał:CRISTALITE®,Montaż:wpuszczany,Zlewozmywak odwracalny:TAK,Możliwość montażu młynka:TAK,Minimalna podbudowa:60cm,Wymiary zewnętrzne mm:1000x500,Wymiary komór dł./szr./gł. mm:430x478x195,Kolor:Alpaka</t>
  </si>
  <si>
    <t>PRIMUS D-100L Inca CRISTALITE®</t>
  </si>
  <si>
    <t>SCHOCK zlewozmywak PRIMUS D-100L Inca CRISTALITE®</t>
  </si>
  <si>
    <t>zlew, zlewozmywak, PRIMUS, D100L, Inca, CRISTALITE®</t>
  </si>
  <si>
    <t>Zlewozmywak PRIMUS D-100L Inca CRISTALITE® SCHOCK</t>
  </si>
  <si>
    <t>zlew, zlewozmywak, PRIMUS, D-100L, Inca, CRISTALITE®</t>
  </si>
  <si>
    <t>Materiał:CRISTALITE®,Montaż:wpuszczany,Zlewozmywak odwracalny:TAK,Możliwość montażu młynka:TAK,Minimalna podbudowa:60cm,Wymiary zewnętrzne mm:1000x500,Wymiary komór dł./szr./gł. mm:430x478x195,Kolor:Inca</t>
  </si>
  <si>
    <t>PRIMUS D-100L Roca CRISTALITE®</t>
  </si>
  <si>
    <t>SCHOCK zlewozmywak PRIMUS D-100L Roca CRISTALITE®</t>
  </si>
  <si>
    <t>zlew, zlewozmywak, PRIMUS, D100L, Roca, CRISTALITE®</t>
  </si>
  <si>
    <t>Zlewozmywak PRIMUS D-100L Roca CRISTALITE® SCHOCK</t>
  </si>
  <si>
    <t>zlew, zlewozmywak, PRIMUS, D-100L, Roca, CRISTALITE®</t>
  </si>
  <si>
    <t>Materiał:CRISTALITE®,Montaż:wpuszczany,Zlewozmywak odwracalny:TAK,Możliwość montażu młynka:TAK,Minimalna podbudowa:60cm,Wymiary zewnętrzne mm:1000x500,Wymiary komór dł./szr./gł. mm:430x478x195,Kolor:Roca</t>
  </si>
  <si>
    <t>PRIMUS D-100L Cascada CRISTALITE®</t>
  </si>
  <si>
    <t>SCHOCK zlewozmywak PRIMUS D-100L Cascada CRISTALITE®</t>
  </si>
  <si>
    <t>zlew, zlewozmywak, PRIMUS, D100L, Cascada, CRISTALITE®</t>
  </si>
  <si>
    <t>Zlewozmywak PRIMUS D-100L Cascada CRISTALITE® SCHOCK</t>
  </si>
  <si>
    <t>zlew, zlewozmywak, PRIMUS, D-100L, Cascada, CRISTALITE®</t>
  </si>
  <si>
    <t>Materiał:CRISTALITE®,Montaż:wpuszczany,Zlewozmywak odwracalny:TAK,Możliwość montażu młynka:TAK,Minimalna podbudowa:60cm,Wymiary zewnętrzne mm:1000x500,Wymiary komór dł./szr./gł. mm:430x478x195,Kolor:Cascada</t>
  </si>
  <si>
    <t>PRIMUS D-150 Croma CRISTALITE®</t>
  </si>
  <si>
    <t>SCHOCK zlewozmywak PRIMUS D-150 Croma CRISTALITE®</t>
  </si>
  <si>
    <t>zlew, zlewozmywak, PRIMUS, D150, Croma, CRISTALITE®</t>
  </si>
  <si>
    <t>Zlewozmywak PRIMUS D-150 Croma CRISTALITE® SCHOCK</t>
  </si>
  <si>
    <t>zlew, zlewozmywak, PRIMUS, D-150, Croma, CRISTALITE®</t>
  </si>
  <si>
    <t>Materiał:CRISTALITE®,Montaż:wpuszczany,Zlewozmywak odwracalny:TAK,Możliwość montażu młynka:TAK,Minimalna podbudowa:60cm,Wymiary zewnętrzne mm:1000x500,Wymiary komór dł./szr./gł. mm:430x344x195 / 352x159x120,Kolor:Croma</t>
  </si>
  <si>
    <t>PRIMUS D-150 Nero CRISTALITE®</t>
  </si>
  <si>
    <t>SCHOCK zlewozmywak PRIMUS D-150 Nero CRISTALITE®</t>
  </si>
  <si>
    <t>zlew, zlewozmywak, PRIMUS, D150, Nero, CRISTALITE®</t>
  </si>
  <si>
    <t>Zlewozmywak PRIMUS D-150 Nero CRISTALITE® SCHOCK</t>
  </si>
  <si>
    <t>zlew, zlewozmywak, PRIMUS, D-150, Nero, CRISTALITE®</t>
  </si>
  <si>
    <t>Materiał:CRISTALITE®,Montaż:wpuszczany,Zlewozmywak odwracalny:TAK,Możliwość montażu młynka:TAK,Minimalna podbudowa:60cm,Wymiary zewnętrzne mm:1000x500,Wymiary komór dł./szr./gł. mm:430x344x195 / 352x159x120,Kolor:Nero</t>
  </si>
  <si>
    <t>PRIMUS D-150 Onyx CRISTALITE®</t>
  </si>
  <si>
    <t>SCHOCK zlewozmywak PRIMUS D-150 Onyx CRISTALITE®</t>
  </si>
  <si>
    <t>zlew, zlewozmywak, PRIMUS, D150, Onyx, CRISTALITE®</t>
  </si>
  <si>
    <t>Zlewozmywak PRIMUS D-150 Onyx CRISTALITE® SCHOCK</t>
  </si>
  <si>
    <t>zlew, zlewozmywak, PRIMUS, D-150, Onyx, CRISTALITE®</t>
  </si>
  <si>
    <t>Materiał:CRISTALITE®,Montaż:wpuszczany,Zlewozmywak odwracalny:TAK,Możliwość montażu młynka:TAK,Minimalna podbudowa:60cm,Wymiary zewnętrzne mm:1000x500,Wymiary komór dł./szr./gł. mm:430x344x195 / 352x159x120,Kolor:Onyx</t>
  </si>
  <si>
    <t>PRIMUS D-150 Asphalt CRISTALITE®</t>
  </si>
  <si>
    <t>SCHOCK zlewozmywak PRIMUS D-150 Asphalt CRISTALITE®</t>
  </si>
  <si>
    <t>zlew, zlewozmywak, PRIMUS, D150, Asphalt, CRISTALITE®</t>
  </si>
  <si>
    <t>Zlewozmywak PRIMUS D-150 Asphalt CRISTALITE® SCHOCK</t>
  </si>
  <si>
    <t>zlew, zlewozmywak, PRIMUS, D-150, Asphalt, CRISTALITE®</t>
  </si>
  <si>
    <t>Materiał:CRISTALITE®,Montaż:wpuszczany,Zlewozmywak odwracalny:TAK,Możliwość montażu młynka:TAK,Minimalna podbudowa:60cm,Wymiary zewnętrzne mm:1000x500,Wymiary komór dł./szr./gł. mm:430x344x195 / 352x159x120,Kolor:Asphalt</t>
  </si>
  <si>
    <t>PRIMUS D-150 Alpaka CRISTALITE®</t>
  </si>
  <si>
    <t>SCHOCK zlewozmywak PRIMUS D-150 Alpaka CRISTALITE®</t>
  </si>
  <si>
    <t>zlew, zlewozmywak, PRIMUS, D150, Alpaka, CRISTALITE®</t>
  </si>
  <si>
    <t>Zlewozmywak PRIMUS D-150 Alpaka CRISTALITE® SCHOCK</t>
  </si>
  <si>
    <t>zlew, zlewozmywak, PRIMUS, D-150, Alpaka, CRISTALITE®</t>
  </si>
  <si>
    <t>Materiał:CRISTALITE®,Montaż:wpuszczany,Zlewozmywak odwracalny:TAK,Możliwość montażu młynka:TAK,Minimalna podbudowa:60cm,Wymiary zewnętrzne mm:1000x500,Wymiary komór dł./szr./gł. mm:430x344x195 / 352x159x120,Kolor:Alpaka</t>
  </si>
  <si>
    <t>PRIMUS D-150 Inca CRISTALITE®</t>
  </si>
  <si>
    <t>SCHOCK zlewozmywak PRIMUS D-150 Inca CRISTALITE®</t>
  </si>
  <si>
    <t>zlew, zlewozmywak, PRIMUS, D150, Inca, CRISTALITE®</t>
  </si>
  <si>
    <t>Zlewozmywak PRIMUS D-150 Inca CRISTALITE® SCHOCK</t>
  </si>
  <si>
    <t>zlew, zlewozmywak, PRIMUS, D-150, Inca, CRISTALITE®</t>
  </si>
  <si>
    <t>Materiał:CRISTALITE®,Montaż:wpuszczany,Zlewozmywak odwracalny:TAK,Możliwość montażu młynka:TAK,Minimalna podbudowa:60cm,Wymiary zewnętrzne mm:1000x500,Wymiary komór dł./szr./gł. mm:430x344x195 / 352x159x120,Kolor:Inca</t>
  </si>
  <si>
    <t>PRIMUS D-150 Roca CRISTALITE®</t>
  </si>
  <si>
    <t>SCHOCK zlewozmywak PRIMUS D-150 Roca CRISTALITE®</t>
  </si>
  <si>
    <t>zlew, zlewozmywak, PRIMUS, D150, Roca, CRISTALITE®</t>
  </si>
  <si>
    <t>Zlewozmywak PRIMUS D-150 Roca CRISTALITE® SCHOCK</t>
  </si>
  <si>
    <t>zlew, zlewozmywak, PRIMUS, D-150, Roca, CRISTALITE®</t>
  </si>
  <si>
    <t>Materiał:CRISTALITE®,Montaż:wpuszczany,Zlewozmywak odwracalny:TAK,Możliwość montażu młynka:TAK,Minimalna podbudowa:60cm,Wymiary zewnętrzne mm:1000x500,Wymiary komór dł./szr./gł. mm:430x344x195 / 352x159x120,Kolor:Roca</t>
  </si>
  <si>
    <t>PRIMUS D-150 Cascada CRISTALITE®</t>
  </si>
  <si>
    <t>SCHOCK zlewozmywak PRIMUS D-150 Cascada CRISTALITE®</t>
  </si>
  <si>
    <t>zlew, zlewozmywak, PRIMUS, D150, Cascada, CRISTALITE®</t>
  </si>
  <si>
    <t>Zlewozmywak PRIMUS D-150 Cascada CRISTALITE® SCHOCK</t>
  </si>
  <si>
    <t>zlew, zlewozmywak, PRIMUS, D-150, Cascada, CRISTALITE®</t>
  </si>
  <si>
    <t>Materiał:CRISTALITE®,Montaż:wpuszczany,Zlewozmywak odwracalny:TAK,Możliwość montażu młynka:TAK,Minimalna podbudowa:60cm,Wymiary zewnętrzne mm:1000x500,Wymiary komór dł./szr./gł. mm:430x344x195 / 352x159x120,Kolor:Cascada</t>
  </si>
  <si>
    <t>PRIMUS C-150 Croma CRISTALITE®</t>
  </si>
  <si>
    <t>SCHOCK zlewozmywak PRIMUS C-150 Croma CRISTALITE®</t>
  </si>
  <si>
    <t>zlew, zlewozmywak, PRIMUS, C150, Croma, CRISTALITE®</t>
  </si>
  <si>
    <t>Zlewozmywak PRIMUS C-150 Croma CRISTALITE® SCHOCK</t>
  </si>
  <si>
    <t>zlew, zlewozmywak, PRIMUS, C-150, Croma, CRISTALITE®</t>
  </si>
  <si>
    <t>Materiał:CRISTALITE®,Montaż:wpuszczany,Zlewozmywak odwracalny:NIE,Możliwość montażu młynka:TAK,Minimalna podbudowa:szafka narożna 90cm / szafka prosta 80cm,Wymiary zewnętrzne mm:1002x500,Wymiary komór dł./szr./gł. mm:341x430x205 / 220x221x120,Kolor:Croma</t>
  </si>
  <si>
    <t>PRIMUS C-150 Nero CRISTALITE®</t>
  </si>
  <si>
    <t>SCHOCK zlewozmywak PRIMUS C-150 Nero CRISTALITE®</t>
  </si>
  <si>
    <t>zlew, zlewozmywak, PRIMUS, C150, Nero, CRISTALITE®</t>
  </si>
  <si>
    <t>Zlewozmywak PRIMUS C-150 Nero CRISTALITE® SCHOCK</t>
  </si>
  <si>
    <t>zlew, zlewozmywak, PRIMUS, C-150, Nero, CRISTALITE®</t>
  </si>
  <si>
    <t>Materiał:CRISTALITE®,Montaż:wpuszczany,Zlewozmywak odwracalny:NIE,Możliwość montażu młynka:TAK,Minimalna podbudowa:szafka narożna 90cm / szafka prosta 80cm,Wymiary zewnętrzne mm:1002x500,Wymiary komór dł./szr./gł. mm:341x430x205 / 220x221x120,Kolor:Nero</t>
  </si>
  <si>
    <t>PRIMUS C-150 Onyx CRISTALITE®</t>
  </si>
  <si>
    <t>SCHOCK zlewozmywak PRIMUS C-150 Onyx CRISTALITE®</t>
  </si>
  <si>
    <t>zlew, zlewozmywak, PRIMUS, C150, Onyx, CRISTALITE®</t>
  </si>
  <si>
    <t>Zlewozmywak PRIMUS C-150 Onyx CRISTALITE® SCHOCK</t>
  </si>
  <si>
    <t>zlew, zlewozmywak, PRIMUS, C-150, Onyx, CRISTALITE®</t>
  </si>
  <si>
    <t>Materiał:CRISTALITE®,Montaż:wpuszczany,Zlewozmywak odwracalny:NIE,Możliwość montażu młynka:TAK,Minimalna podbudowa:szafka narożna 90cm / szafka prosta 80cm,Wymiary zewnętrzne mm:1002x500,Wymiary komór dł./szr./gł. mm:341x430x205 / 220x221x120,Kolor:Onyx</t>
  </si>
  <si>
    <t>PRIMUS C-150 Asphalt CRISTALITE®</t>
  </si>
  <si>
    <t>SCHOCK zlewozmywak PRIMUS C-150 Asphalt CRISTALITE®</t>
  </si>
  <si>
    <t>zlew, zlewozmywak, PRIMUS, C150, Asphalt, CRISTALITE®</t>
  </si>
  <si>
    <t>Zlewozmywak PRIMUS C-150 Asphalt CRISTALITE® SCHOCK</t>
  </si>
  <si>
    <t>zlew, zlewozmywak, PRIMUS, C-150, Asphalt, CRISTALITE®</t>
  </si>
  <si>
    <t>Materiał:CRISTALITE®,Montaż:wpuszczany,Zlewozmywak odwracalny:NIE,Możliwość montażu młynka:TAK,Minimalna podbudowa:szafka narożna 90cm / szafka prosta 80cm,Wymiary zewnętrzne mm:1002x500,Wymiary komór dł./szr./gł. mm:341x430x205 / 220x221x120,Kolor:Asphalt</t>
  </si>
  <si>
    <t>PRIMUS C-150 Alpaka CRISTALITE®</t>
  </si>
  <si>
    <t>SCHOCK zlewozmywak PRIMUS C-150 Alpaka CRISTALITE®</t>
  </si>
  <si>
    <t>zlew, zlewozmywak, PRIMUS, C150, Alpaka, CRISTALITE®</t>
  </si>
  <si>
    <t>Zlewozmywak PRIMUS C-150 Alpaka CRISTALITE® SCHOCK</t>
  </si>
  <si>
    <t>zlew, zlewozmywak, PRIMUS, C-150, Alpaka, CRISTALITE®</t>
  </si>
  <si>
    <t>Materiał:CRISTALITE®,Montaż:wpuszczany,Zlewozmywak odwracalny:NIE,Możliwość montażu młynka:TAK,Minimalna podbudowa:szafka narożna 90cm / szafka prosta 80cm,Wymiary zewnętrzne mm:1002x500,Wymiary komór dł./szr./gł. mm:341x430x205 / 220x221x120,Kolor:Alpaka</t>
  </si>
  <si>
    <t>PRIMUS C-150 Inca CRISTALITE®</t>
  </si>
  <si>
    <t>SCHOCK zlewozmywak PRIMUS C-150 Inca CRISTALITE®</t>
  </si>
  <si>
    <t>zlew, zlewozmywak, PRIMUS, C150, Inca, CRISTALITE®</t>
  </si>
  <si>
    <t>Zlewozmywak PRIMUS C-150 Inca CRISTALITE® SCHOCK</t>
  </si>
  <si>
    <t>zlew, zlewozmywak, PRIMUS, C-150, Inca, CRISTALITE®</t>
  </si>
  <si>
    <t>Materiał:CRISTALITE®,Montaż:wpuszczany,Zlewozmywak odwracalny:NIE,Możliwość montażu młynka:TAK,Minimalna podbudowa:szafka narożna 90cm / szafka prosta 80cm,Wymiary zewnętrzne mm:1002x500,Wymiary komór dł./szr./gł. mm:341x430x205 / 220x221x120,Kolor:Inca</t>
  </si>
  <si>
    <t>PRIMUS C-150 Roca CRISTALITE®</t>
  </si>
  <si>
    <t>SCHOCK zlewozmywak PRIMUS C-150 Roca CRISTALITE®</t>
  </si>
  <si>
    <t>zlew, zlewozmywak, PRIMUS, C150, Roca, CRISTALITE®</t>
  </si>
  <si>
    <t>Zlewozmywak PRIMUS C-150 Roca CRISTALITE® SCHOCK</t>
  </si>
  <si>
    <t>zlew, zlewozmywak, PRIMUS, C-150, Roca, CRISTALITE®</t>
  </si>
  <si>
    <t>Materiał:CRISTALITE®,Montaż:wpuszczany,Zlewozmywak odwracalny:NIE,Możliwość montażu młynka:TAK,Minimalna podbudowa:szafka narożna 90cm / szafka prosta 80cm,Wymiary zewnętrzne mm:1002x500,Wymiary komór dł./szr./gł. mm:341x430x205 / 220x221x120,Kolor:Roca</t>
  </si>
  <si>
    <t>PRIMUS C-150 Cascada CRISTALITE®</t>
  </si>
  <si>
    <t>SCHOCK zlewozmywak PRIMUS C-150 Cascada CRISTALITE®</t>
  </si>
  <si>
    <t>zlew, zlewozmywak, PRIMUS, C150, Cascada, CRISTALITE®</t>
  </si>
  <si>
    <t>Zlewozmywak PRIMUS C-150 Cascada CRISTALITE® SCHOCK</t>
  </si>
  <si>
    <t>zlew, zlewozmywak, PRIMUS, C-150, Cascada, CRISTALITE®</t>
  </si>
  <si>
    <t>Materiał:CRISTALITE®,Montaż:wpuszczany,Zlewozmywak odwracalny:NIE,Możliwość montażu młynka:TAK,Minimalna podbudowa:szafka narożna 90cm / szafka prosta 80cm,Wymiary zewnętrzne mm:1002x500,Wymiary komór dł./szr./gł. mm:341x430x205 / 220x221x120,Kolor:Cascada</t>
  </si>
  <si>
    <t>TYPOS D-150 Croma CRISTALITE®</t>
  </si>
  <si>
    <t>SCHOCK zlewozmywak TYPOS D-150 Croma CRISTALITE®</t>
  </si>
  <si>
    <t>zlew, zlewozmywak, TYPOS, D150, Croma, CRISTALITE®</t>
  </si>
  <si>
    <t>Zlewozmywak TYPOS D-150 Croma CRISTALITE® SCHOCK</t>
  </si>
  <si>
    <t>zlew, zlewozmywak, TYPOS, D-150, Croma, CRISTALITE®</t>
  </si>
  <si>
    <t>Materiał:CRISTALITE®,Montaż:wpuszczany,Zlewozmywak odwracalny:TAK,Możliwość montażu młynka:TAK,Minimalna podbudowa:60cm,Wymiary zewnętrzne mm:1000x500,Wymiary komór dł./szr./gł. mm:312x429x200 / 159x353x130,Kolor:Croma</t>
  </si>
  <si>
    <t>TYPOS D-150 Nero CRISTALITE®</t>
  </si>
  <si>
    <t>SCHOCK zlewozmywak TYPOS D-150 Nero CRISTALITE®</t>
  </si>
  <si>
    <t>zlew, zlewozmywak, TYPOS, D150, Nero, CRISTALITE®</t>
  </si>
  <si>
    <t>Zlewozmywak TYPOS D-150 Nero CRISTALITE® SCHOCK</t>
  </si>
  <si>
    <t>zlew, zlewozmywak, TYPOS, D-150, Nero, CRISTALITE®</t>
  </si>
  <si>
    <t>Materiał:CRISTALITE®,Montaż:wpuszczany,Zlewozmywak odwracalny:TAK,Możliwość montażu młynka:TAK,Minimalna podbudowa:60cm,Wymiary zewnętrzne mm:1000x500,Wymiary komór dł./szr./gł. mm:312x429x200 / 159x353x130,Kolor:Nero</t>
  </si>
  <si>
    <t>TYPOS D-150 Onyx CRISTALITE®</t>
  </si>
  <si>
    <t>SCHOCK zlewozmywak TYPOS D-150 Onyx CRISTALITE®</t>
  </si>
  <si>
    <t>zlew, zlewozmywak, TYPOS, D150, Onyx, CRISTALITE®</t>
  </si>
  <si>
    <t>Zlewozmywak TYPOS D-150 Onyx CRISTALITE® SCHOCK</t>
  </si>
  <si>
    <t>zlew, zlewozmywak, TYPOS, D-150, Onyx, CRISTALITE®</t>
  </si>
  <si>
    <t>Materiał:CRISTALITE®,Montaż:wpuszczany,Zlewozmywak odwracalny:TAK,Możliwość montażu młynka:TAK,Minimalna podbudowa:60cm,Wymiary zewnętrzne mm:1000x500,Wymiary komór dł./szr./gł. mm:312x429x200 / 159x353x130,Kolor:Onyx</t>
  </si>
  <si>
    <t>TYPOS D-150 Asphalt CRISTALITE®</t>
  </si>
  <si>
    <t>SCHOCK zlewozmywak TYPOS D-150 Asphalt CRISTALITE®</t>
  </si>
  <si>
    <t>zlew, zlewozmywak, TYPOS, D150, Asphalt, CRISTALITE®</t>
  </si>
  <si>
    <t>Zlewozmywak TYPOS D-150 Asphalt CRISTALITE® SCHOCK</t>
  </si>
  <si>
    <t>zlew, zlewozmywak, TYPOS, D-150, Asphalt, CRISTALITE®</t>
  </si>
  <si>
    <t>Materiał:CRISTALITE®,Montaż:wpuszczany,Zlewozmywak odwracalny:TAK,Możliwość montażu młynka:TAK,Minimalna podbudowa:60cm,Wymiary zewnętrzne mm:1000x500,Wymiary komór dł./szr./gł. mm:312x429x200 / 159x353x130,Kolor:Asphalt</t>
  </si>
  <si>
    <t>TYPOS D-150 Alpaka CRISTALITE®</t>
  </si>
  <si>
    <t>SCHOCK zlewozmywak TYPOS D-150 Alpaka CRISTALITE®</t>
  </si>
  <si>
    <t>zlew, zlewozmywak, TYPOS, D150, Alpaka, CRISTALITE®</t>
  </si>
  <si>
    <t>Zlewozmywak TYPOS D-150 Alpaka CRISTALITE® SCHOCK</t>
  </si>
  <si>
    <t>zlew, zlewozmywak, TYPOS, D-150, Alpaka, CRISTALITE®</t>
  </si>
  <si>
    <t>Materiał:CRISTALITE®,Montaż:wpuszczany,Zlewozmywak odwracalny:TAK,Możliwość montażu młynka:TAK,Minimalna podbudowa:60cm,Wymiary zewnętrzne mm:1000x500,Wymiary komór dł./szr./gł. mm:312x429x200 / 159x353x130,Kolor:Alpaka</t>
  </si>
  <si>
    <t>TYPOS D-150 Inca CRISTALITE®</t>
  </si>
  <si>
    <t>SCHOCK zlewozmywak TYPOS D-150 Inca CRISTALITE®</t>
  </si>
  <si>
    <t>zlew, zlewozmywak, TYPOS, D150, Inca, CRISTALITE®</t>
  </si>
  <si>
    <t>Zlewozmywak TYPOS D-150 Inca CRISTALITE® SCHOCK</t>
  </si>
  <si>
    <t>zlew, zlewozmywak, TYPOS, D-150, Inca, CRISTALITE®</t>
  </si>
  <si>
    <t>Materiał:CRISTALITE®,Montaż:wpuszczany,Zlewozmywak odwracalny:TAK,Możliwość montażu młynka:TAK,Minimalna podbudowa:60cm,Wymiary zewnętrzne mm:1000x500,Wymiary komór dł./szr./gł. mm:312x429x200 / 159x353x130,Kolor:Inca</t>
  </si>
  <si>
    <t>TYPOS D-150 Roca CRISTALITE®</t>
  </si>
  <si>
    <t>SCHOCK zlewozmywak TYPOS D-150 Roca CRISTALITE®</t>
  </si>
  <si>
    <t>zlew, zlewozmywak, TYPOS, D150, Roca, CRISTALITE®</t>
  </si>
  <si>
    <t>Zlewozmywak TYPOS D-150 Roca CRISTALITE® SCHOCK</t>
  </si>
  <si>
    <t>zlew, zlewozmywak, TYPOS, D-150, Roca, CRISTALITE®</t>
  </si>
  <si>
    <t>Materiał:CRISTALITE®,Montaż:wpuszczany,Zlewozmywak odwracalny:TAK,Możliwość montażu młynka:TAK,Minimalna podbudowa:60cm,Wymiary zewnętrzne mm:1000x500,Wymiary komór dł./szr./gł. mm:312x429x200 / 159x353x130,Kolor:Roca</t>
  </si>
  <si>
    <t>TYPOS D-150 Volcan CRISTALITE®</t>
  </si>
  <si>
    <t>SCHOCK zlewozmywak TYPOS D-150 Volcan CRISTALITE®</t>
  </si>
  <si>
    <t>zlew, zlewozmywak, TYPOS, D150, Volcan, CRISTALITE®</t>
  </si>
  <si>
    <t>Zlewozmywak TYPOS D-150 Volcan CRISTALITE® SCHOCK</t>
  </si>
  <si>
    <t>zlew, zlewozmywak, TYPOS, D-150, Volcan, CRISTALITE®</t>
  </si>
  <si>
    <t>Materiał:CRISTALITE®,Montaż:wpuszczany,Zlewozmywak odwracalny:TAK,Możliwość montażu młynka:TAK,Minimalna podbudowa:60cm,Wymiary zewnętrzne mm:1000x500,Wymiary komór dł./szr./gł. mm:312x429x200 / 159x353x130,Kolor:Volcan</t>
  </si>
  <si>
    <t>FORMHAUS D-100S Croma CRISTALITE®</t>
  </si>
  <si>
    <t>&lt;p&gt;SCHOCK zlewozmywak FORMHAUS D-100S Croma CRISTALITE®&lt;/p&gt;&lt;p&gt;&lt;img src=https://www.schock.com.pl/img/cms/klimaneutral.png alt=klimaneutral produkt width=80% /&gt;&lt;/p&gt;</t>
  </si>
  <si>
    <t>&lt;h2&gt;SCHOCK zlewozmywak FORMHAUS D-100S Croma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</si>
  <si>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D-100S Croma CRISTALITE® SCHOCK</t>
  </si>
  <si>
    <t>zlew, zlewozmywak, FORMHAUS, D-100S, Croma, CRISTALITE®</t>
  </si>
  <si>
    <t>Materiał:CRISTALITE®,Montaż:wpuszczany,Zlewozmywak odwracalny:TAK,Możliwość montażu młynka:TAK,Minimalna podbudowa:45cm,Wymiary zewnętrzne mm:780x500,Wymiary komór dł./szr./gł. mm:340x420x190,Kolor:Croma</t>
  </si>
  <si>
    <t>FORMHAUS D-100S Nero CRISTALITE®</t>
  </si>
  <si>
    <t>&lt;p&gt;SCHOCK zlewozmywak FORMHAUS D-100S Nero CRISTALITE®&lt;/p&gt;&lt;p&gt;&lt;img src=https://www.schock.com.pl/img/cms/klimaneutral.png alt=klimaneutral produkt width=80% /&gt;&lt;/p&gt;</t>
  </si>
  <si>
    <t>&lt;h2&gt;SCHOCK zlewozmywak FORMHAUS D-100S Nero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</si>
  <si>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D-100S Nero CRISTALITE® SCHOCK</t>
  </si>
  <si>
    <t>zlew, zlewozmywak, FORMHAUS, D-100S, Nero, CRISTALITE®</t>
  </si>
  <si>
    <t>Materiał:CRISTALITE®,Montaż:wpuszczany,Zlewozmywak odwracalny:TAK,Możliwość montażu młynka:TAK,Minimalna podbudowa:45cm,Wymiary zewnętrzne mm:780x500,Wymiary komór dł./szr./gł. mm:340x420x190,Kolor:Nero</t>
  </si>
  <si>
    <t>FORMHAUS D-100S Moonstone CRISTALITE®</t>
  </si>
  <si>
    <t>&lt;p&gt;SCHOCK zlewozmywak FORMHAUS D-100S Moonstone CRISTALITE®&lt;/p&gt;&lt;p&gt;&lt;img src=https://www.schock.com.pl/img/cms/klimaneutral.png alt=klimaneutral produkt width=80% /&gt;&lt;/p&gt;</t>
  </si>
  <si>
    <t>&lt;h2&gt;SCHOCK zlewozmywak FORMHAUS D-100S Moonstone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</si>
  <si>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D-100S Moonstone CRISTALITE® SCHOCK</t>
  </si>
  <si>
    <t>zlew, zlewozmywak, FORMHAUS, D-100S, Moonstone, CRISTALITE®</t>
  </si>
  <si>
    <t>Materiał:CRISTALITE®,Montaż:wpuszczany,Zlewozmywak odwracalny:TAK,Możliwość montażu młynka:TAK,Minimalna podbudowa:45cm,Wymiary zewnętrzne mm:780x500,Wymiary komór dł./szr./gł. mm:340x420x190,Kolor:Moonstone</t>
  </si>
  <si>
    <t>FORMHAUS D-100S Onyx CRISTALITE®</t>
  </si>
  <si>
    <t>&lt;p&gt;SCHOCK zlewozmywak FORMHAUS D-100S Onyx CRISTALITE®&lt;/p&gt;&lt;p&gt;&lt;img src=https://www.schock.com.pl/img/cms/klimaneutral.png alt=klimaneutral produkt width=80% /&gt;&lt;/p&gt;</t>
  </si>
  <si>
    <t>&lt;h2&gt;SCHOCK zlewozmywak FORMHAUS D-100S Onyx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</si>
  <si>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D-100S Onyx CRISTALITE® SCHOCK</t>
  </si>
  <si>
    <t>zlew, zlewozmywak, FORMHAUS, D-100S, Onyx, CRISTALITE®</t>
  </si>
  <si>
    <t>Materiał:CRISTALITE®,Montaż:wpuszczany,Zlewozmywak odwracalny:TAK,Możliwość montażu młynka:TAK,Minimalna podbudowa:45cm,Wymiary zewnętrzne mm:780x500,Wymiary komór dł./szr./gł. mm:340x420x190,Kolor:Onyx</t>
  </si>
  <si>
    <t>FORMHAUS D-100S Alpina CRISTALITE®</t>
  </si>
  <si>
    <t>&lt;p&gt;SCHOCK zlewozmywak FORMHAUS D-100S Alpina CRISTALITE®&lt;/p&gt;&lt;p&gt;&lt;img src=https://www.schock.com.pl/img/cms/klimaneutral.png alt=klimaneutral produkt width=80% /&gt;&lt;/p&gt;</t>
  </si>
  <si>
    <t>&lt;h2&gt;SCHOCK zlewozmywak FORMHAUS D-100S Alpina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</si>
  <si>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D-100S Alpina CRISTALITE® SCHOCK</t>
  </si>
  <si>
    <t>zlew, zlewozmywak, FORMHAUS, D-100S, Alpina, CRISTALITE®</t>
  </si>
  <si>
    <t>Materiał:CRISTALITE®,Montaż:wpuszczany,Zlewozmywak odwracalny:TAK,Możliwość montażu młynka:TAK,Minimalna podbudowa:45cm,Wymiary zewnętrzne mm:780x500,Wymiary komór dł./szr./gł. mm:340x420x190,Kolor:Alpina</t>
  </si>
  <si>
    <t>FORMHAUS D-100S Asphalt CRISTALITE®</t>
  </si>
  <si>
    <t>&lt;p&gt;SCHOCK zlewozmywak FORMHAUS D-100S Asphalt CRISTALITE®&lt;/p&gt;&lt;p&gt;&lt;img src=https://www.schock.com.pl/img/cms/klimaneutral.png alt=klimaneutral produkt width=80% /&gt;&lt;/p&gt;</t>
  </si>
  <si>
    <t>&lt;h2&gt;SCHOCK zlewozmywak FORMHAUS D-100S Asphalt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</si>
  <si>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D-100S Asphalt CRISTALITE® SCHOCK</t>
  </si>
  <si>
    <t>zlew, zlewozmywak, FORMHAUS, D-100S, Asphalt, CRISTALITE®</t>
  </si>
  <si>
    <t>Materiał:CRISTALITE®,Montaż:wpuszczany,Zlewozmywak odwracalny:TAK,Możliwość montażu młynka:TAK,Minimalna podbudowa:45cm,Wymiary zewnętrzne mm:780x500,Wymiary komór dł./szr./gł. mm:340x420x190,Kolor:Asphalt</t>
  </si>
  <si>
    <t>FORMHAUS D-100 Croma CRISTALITE®</t>
  </si>
  <si>
    <t>&lt;p&gt;SCHOCK zlewozmywak FORMHAUS D-100 Croma CRISTALITE®&lt;/p&gt;&lt;p&gt;&lt;img src=https://www.schock.com.pl/img/cms/klimaneutral.png alt=klimaneutral produkt width=80% /&gt;&lt;/p&gt;</t>
  </si>
  <si>
    <t>&lt;h2&gt;SCHOCK zlewozmywak FORMHAUS D-100 Croma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</si>
  <si>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 Croma CRISTALITE® SCHOCK</t>
  </si>
  <si>
    <t>zlew, zlewozmywak, FORMHAUS, D-100, Croma, CRISTALITE®</t>
  </si>
  <si>
    <t>Materiał:CRISTALITE®,Montaż:wpuszczany,Zlewozmywak odwracalny:TAK,Możliwość montażu młynka:TAK,Minimalna podbudowa:45cm,Wymiary zewnętrzne mm:860x500,Wymiary komór dł./szr./gł. mm:335x420x190,Kolor:Croma</t>
  </si>
  <si>
    <t>FORMHAUS D-100 Nero CRISTALITE®</t>
  </si>
  <si>
    <t>&lt;p&gt;SCHOCK zlewozmywak FORMHAUS D-100 Nero CRISTALITE®&lt;/p&gt;&lt;p&gt;&lt;img src=https://www.schock.com.pl/img/cms/klimaneutral.png alt=klimaneutral produkt width=80% /&gt;&lt;/p&gt;</t>
  </si>
  <si>
    <t>&lt;h2&gt;SCHOCK zlewozmywak FORMHAUS D-100 Nero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</si>
  <si>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 Nero CRISTALITE® SCHOCK</t>
  </si>
  <si>
    <t>zlew, zlewozmywak, FORMHAUS, D-100, Nero, CRISTALITE®</t>
  </si>
  <si>
    <t>Materiał:CRISTALITE®,Montaż:wpuszczany,Zlewozmywak odwracalny:TAK,Możliwość montażu młynka:TAK,Minimalna podbudowa:45cm,Wymiary zewnętrzne mm:860x500,Wymiary komór dł./szr./gł. mm:335x420x190,Kolor:Nero</t>
  </si>
  <si>
    <t>FORMHAUS D-100 Onyx CRISTALITE®</t>
  </si>
  <si>
    <t>&lt;p&gt;SCHOCK zlewozmywak FORMHAUS D-100 Onyx CRISTALITE®&lt;/p&gt;&lt;p&gt;&lt;img src=https://www.schock.com.pl/img/cms/klimaneutral.png alt=klimaneutral produkt width=80% /&gt;&lt;/p&gt;</t>
  </si>
  <si>
    <t>&lt;h2&gt;SCHOCK zlewozmywak FORMHAUS D-100 Onyx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</si>
  <si>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 Onyx CRISTALITE® SCHOCK</t>
  </si>
  <si>
    <t>zlew, zlewozmywak, FORMHAUS, D-100, Onyx, CRISTALITE®</t>
  </si>
  <si>
    <t>Materiał:CRISTALITE®,Montaż:wpuszczany,Zlewozmywak odwracalny:TAK,Możliwość montażu młynka:TAK,Minimalna podbudowa:45cm,Wymiary zewnętrzne mm:860x500,Wymiary komór dł./szr./gł. mm:335x420x190,Kolor:Onyx</t>
  </si>
  <si>
    <t>FORMHAUS D-100 Alpina CRISTALITE®</t>
  </si>
  <si>
    <t>&lt;p&gt;SCHOCK zlewozmywak FORMHAUS D-100 Alpina CRISTALITE®&lt;/p&gt;&lt;p&gt;&lt;img src=https://www.schock.com.pl/img/cms/klimaneutral.png alt=klimaneutral produkt width=80% /&gt;&lt;/p&gt;</t>
  </si>
  <si>
    <t>&lt;h2&gt;SCHOCK zlewozmywak FORMHAUS D-100 Alpina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</si>
  <si>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 Alpina CRISTALITE® SCHOCK</t>
  </si>
  <si>
    <t>zlew, zlewozmywak, FORMHAUS, D-100, Alpina, CRISTALITE®</t>
  </si>
  <si>
    <t>Materiał:CRISTALITE®,Montaż:wpuszczany,Zlewozmywak odwracalny:TAK,Możliwość montażu młynka:TAK,Minimalna podbudowa:45cm,Wymiary zewnętrzne mm:860x500,Wymiary komór dł./szr./gł. mm:335x420x190,Kolor:Alpina</t>
  </si>
  <si>
    <t>FORMHAUS D-100 Asphalt CRISTALITE®</t>
  </si>
  <si>
    <t>&lt;p&gt;SCHOCK zlewozmywak FORMHAUS D-100 Asphalt CRISTALITE®&lt;/p&gt;&lt;p&gt;&lt;img src=https://www.schock.com.pl/img/cms/klimaneutral.png alt=klimaneutral produkt width=80% /&gt;&lt;/p&gt;</t>
  </si>
  <si>
    <t>&lt;h2&gt;SCHOCK zlewozmywak FORMHAUS D-100 Asphalt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</si>
  <si>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 Asphalt CRISTALITE® SCHOCK</t>
  </si>
  <si>
    <t>zlew, zlewozmywak, FORMHAUS, D-100, Asphalt, CRISTALITE®</t>
  </si>
  <si>
    <t>Materiał:CRISTALITE®,Montaż:wpuszczany,Zlewozmywak odwracalny:TAK,Możliwość montażu młynka:TAK,Minimalna podbudowa:45cm,Wymiary zewnętrzne mm:860x500,Wymiary komór dł./szr./gł. mm:335x420x190,Kolor:Asphalt</t>
  </si>
  <si>
    <t>FORMHAUS D-100 Moonstone CRISTALITE®</t>
  </si>
  <si>
    <t>&lt;p&gt;SCHOCK zlewozmywak FORMHAUS D-100 Moonstone CRISTALITE®&lt;/p&gt;&lt;p&gt;&lt;img src=https://www.schock.com.pl/img/cms/klimaneutral.png alt=klimaneutral produkt width=80% /&gt;&lt;/p&gt;</t>
  </si>
  <si>
    <t>&lt;h2&gt;SCHOCK zlewozmywak FORMHAUS D-100 Moonstone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</si>
  <si>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 Moonstone CRISTALITE® SCHOCK</t>
  </si>
  <si>
    <t>zlew, zlewozmywak, FORMHAUS, D-100, Moonstone, CRISTALITE®</t>
  </si>
  <si>
    <t>Materiał:CRISTALITE®,Montaż:wpuszczany,Zlewozmywak odwracalny:TAK,Możliwość montażu młynka:TAK,Minimalna podbudowa:45cm,Wymiary zewnętrzne mm:860x500,Wymiary komór dł./szr./gł. mm:335x420x190,Kolor:Moonstone</t>
  </si>
  <si>
    <t>FORMHAUS D-100L Croma CRISTALITE®</t>
  </si>
  <si>
    <t>&lt;p&gt;SCHOCK zlewozmywak FORMHAUS D-100L Croma CRISTALITE®&lt;/p&gt;&lt;p&gt;&lt;img src=https://www.schock.com.pl/img/cms/klimaneutral.png alt=klimaneutral produkt width=80% /&gt;&lt;/p&gt;</t>
  </si>
  <si>
    <t>&lt;h2&gt;SCHOCK zlewozmywak FORMHAUS D-100L Croma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</si>
  <si>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 Croma CRISTALITE® SCHOCK</t>
  </si>
  <si>
    <t>zlew, zlewozmywak, FORMHAUS, D-100L, Croma, CRISTALITE®</t>
  </si>
  <si>
    <t>Materiał:CRISTALITE®,Montaż:wpuszczany,Zlewozmywak odwracalny:TAK,Możliwość montażu młynka:TAK,Minimalna podbudowa:60cm,Wymiary zewnętrzne mm:1000x500,Wymiary komór dł./szr./gł. mm:480x420x190,Kolor:Croma</t>
  </si>
  <si>
    <t>FORMHAUS D-100L Nero CRISTALITE®</t>
  </si>
  <si>
    <t>&lt;p&gt;SCHOCK zlewozmywak FORMHAUS D-100L Nero CRISTALITE®&lt;/p&gt;&lt;p&gt;&lt;img src=https://www.schock.com.pl/img/cms/klimaneutral.png alt=klimaneutral produkt width=80% /&gt;&lt;/p&gt;</t>
  </si>
  <si>
    <t>&lt;h2&gt;SCHOCK zlewozmywak FORMHAUS D-100L Nero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</si>
  <si>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 Nero CRISTALITE® SCHOCK</t>
  </si>
  <si>
    <t>zlew, zlewozmywak, FORMHAUS, D-100L, Nero, CRISTALITE®</t>
  </si>
  <si>
    <t>Materiał:CRISTALITE®,Montaż:wpuszczany,Zlewozmywak odwracalny:TAK,Możliwość montażu młynka:TAK,Minimalna podbudowa:60cm,Wymiary zewnętrzne mm:1000x500,Wymiary komór dł./szr./gł. mm:480x420x190,Kolor:Nero</t>
  </si>
  <si>
    <t>FORMHAUS D-100L Moonstone CRISTALITE®</t>
  </si>
  <si>
    <t>&lt;p&gt;SCHOCK zlewozmywak FORMHAUS D-100L Moonstone CRISTALITE®&lt;/p&gt;&lt;p&gt;&lt;img src=https://www.schock.com.pl/img/cms/klimaneutral.png alt=klimaneutral produkt width=80% /&gt;&lt;/p&gt;</t>
  </si>
  <si>
    <t>&lt;h2&gt;SCHOCK zlewozmywak FORMHAUS D-100L Moonstone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</si>
  <si>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 Moonstone CRISTALITE® SCHOCK</t>
  </si>
  <si>
    <t>zlew, zlewozmywak, FORMHAUS, D-100L, Moonstone, CRISTALITE®</t>
  </si>
  <si>
    <t>Materiał:CRISTALITE®,Montaż:wpuszczany,Zlewozmywak odwracalny:TAK,Możliwość montażu młynka:TAK,Minimalna podbudowa:60cm,Wymiary zewnętrzne mm:1000x500,Wymiary komór dł./szr./gł. mm:480x420x190,Kolor:Moonstone</t>
  </si>
  <si>
    <t>FORMHAUS D-100L Onyx CRISTALITE®</t>
  </si>
  <si>
    <t>&lt;p&gt;SCHOCK zlewozmywak FORMHAUS D-100L Onyx CRISTALITE®&lt;/p&gt;&lt;p&gt;&lt;img src=https://www.schock.com.pl/img/cms/klimaneutral.png alt=klimaneutral produkt width=80% /&gt;&lt;/p&gt;</t>
  </si>
  <si>
    <t>&lt;h2&gt;SCHOCK zlewozmywak FORMHAUS D-100L Onyx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</si>
  <si>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 Onyx CRISTALITE® SCHOCK</t>
  </si>
  <si>
    <t>zlew, zlewozmywak, FORMHAUS, D-100L, Onyx, CRISTALITE®</t>
  </si>
  <si>
    <t>Materiał:CRISTALITE®,Montaż:wpuszczany,Zlewozmywak odwracalny:TAK,Możliwość montażu młynka:TAK,Minimalna podbudowa:60cm,Wymiary zewnętrzne mm:1000x500,Wymiary komór dł./szr./gł. mm:480x420x190,Kolor:Onyx</t>
  </si>
  <si>
    <t>FORMHAUS D-100L Alpina CRISTALITE®</t>
  </si>
  <si>
    <t>&lt;p&gt;SCHOCK zlewozmywak FORMHAUS D-100L Alpina CRISTALITE®&lt;/p&gt;&lt;p&gt;&lt;img src=https://www.schock.com.pl/img/cms/klimaneutral.png alt=klimaneutral produkt width=80% /&gt;&lt;/p&gt;</t>
  </si>
  <si>
    <t>&lt;h2&gt;SCHOCK zlewozmywak FORMHAUS D-100L Alpina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</si>
  <si>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 Alpina CRISTALITE® SCHOCK</t>
  </si>
  <si>
    <t>zlew, zlewozmywak, FORMHAUS, D-100L, Alpina, CRISTALITE®</t>
  </si>
  <si>
    <t>Materiał:CRISTALITE®,Montaż:wpuszczany,Zlewozmywak odwracalny:TAK,Możliwość montażu młynka:TAK,Minimalna podbudowa:60cm,Wymiary zewnętrzne mm:1000x500,Wymiary komór dł./szr./gł. mm:480x420x190,Kolor:Alpina</t>
  </si>
  <si>
    <t>FORMHAUS D-100L Asphalt CRISTALITE®</t>
  </si>
  <si>
    <t>&lt;p&gt;SCHOCK zlewozmywak FORMHAUS D-100L Asphalt CRISTALITE®&lt;/p&gt;&lt;p&gt;&lt;img src=https://www.schock.com.pl/img/cms/klimaneutral.png alt=klimaneutral produkt width=80% /&gt;&lt;/p&gt;</t>
  </si>
  <si>
    <t>&lt;h2&gt;SCHOCK zlewozmywak FORMHAUS D-100L Asphalt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</si>
  <si>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 Asphalt CRISTALITE® SCHOCK</t>
  </si>
  <si>
    <t>zlew, zlewozmywak, FORMHAUS, D-100L, Asphalt, CRISTALITE®</t>
  </si>
  <si>
    <t>Materiał:CRISTALITE®,Montaż:wpuszczany,Zlewozmywak odwracalny:TAK,Możliwość montażu młynka:TAK,Minimalna podbudowa:60cm,Wymiary zewnętrzne mm:1000x500,Wymiary komór dł./szr./gł. mm:480x420x190,Kolor:Asphalt</t>
  </si>
  <si>
    <t>FORMHAUS D-100LS Croma CRISTALITE®</t>
  </si>
  <si>
    <t>&lt;p&gt;SCHOCK zlewozmywak FORMHAUS D-100LS Croma CRISTALITE®&lt;/p&gt;&lt;p&gt;&lt;img src=https://www.schock.com.pl/img/cms/klimaneutral.png alt=klimaneutral produkt width=80% /&gt;&lt;/p&gt;</t>
  </si>
  <si>
    <t>&lt;h2&gt;SCHOCK zlewozmywak FORMHAUS D-100LS Croma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</si>
  <si>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D-100LS Croma CRISTALITE® SCHOCK</t>
  </si>
  <si>
    <t>zlew, zlewozmywak, FORMHAUS, D-100LS, Croma, CRISTALITE®</t>
  </si>
  <si>
    <t>Materiał:CRISTALITE®,Montaż:wpuszczany,Zlewozmywak odwracalny:TAK,Możliwość montażu młynka:TAK,Minimalna podbudowa:60cm,Wymiary zewnętrzne mm:780x500,Wymiary komór dł./szr./gł. mm:480x420x190,Kolor:Croma</t>
  </si>
  <si>
    <t>FORMHAUS D-100LS Nero CRISTALITE®</t>
  </si>
  <si>
    <t>&lt;p&gt;SCHOCK zlewozmywak FORMHAUS D-100LS Nero CRISTALITE®&lt;/p&gt;&lt;p&gt;&lt;img src=https://www.schock.com.pl/img/cms/klimaneutral.png alt=klimaneutral produkt width=80% /&gt;&lt;/p&gt;</t>
  </si>
  <si>
    <t>&lt;h2&gt;SCHOCK zlewozmywak FORMHAUS D-100LS Nero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</si>
  <si>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D-100LS Nero CRISTALITE® SCHOCK</t>
  </si>
  <si>
    <t>zlew, zlewozmywak, FORMHAUS, D-100LS, Nero, CRISTALITE®</t>
  </si>
  <si>
    <t>Materiał:CRISTALITE®,Montaż:wpuszczany,Zlewozmywak odwracalny:TAK,Możliwość montażu młynka:TAK,Minimalna podbudowa:60cm,Wymiary zewnętrzne mm:780x500,Wymiary komór dł./szr./gł. mm:480x420x190,Kolor:Nero</t>
  </si>
  <si>
    <t>FORMHAUS D-100LS Moonstone CRISTALITE®</t>
  </si>
  <si>
    <t>&lt;p&gt;SCHOCK zlewozmywak FORMHAUS D-100LS Moonstone CRISTALITE®&lt;/p&gt;&lt;p&gt;&lt;img src=https://www.schock.com.pl/img/cms/klimaneutral.png alt=klimaneutral produkt width=80% /&gt;&lt;/p&gt;</t>
  </si>
  <si>
    <t>&lt;h2&gt;SCHOCK zlewozmywak FORMHAUS D-100LS Moonstone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</si>
  <si>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D-100LS Moonstone CRISTALITE® SCHOCK</t>
  </si>
  <si>
    <t>zlew, zlewozmywak, FORMHAUS, D-100LS, Moonstone, CRISTALITE®</t>
  </si>
  <si>
    <t>Materiał:CRISTALITE®,Montaż:wpuszczany,Zlewozmywak odwracalny:TAK,Możliwość montażu młynka:TAK,Minimalna podbudowa:60cm,Wymiary zewnętrzne mm:780x500,Wymiary komór dł./szr./gł. mm:480x420x190,Kolor:Moonstone</t>
  </si>
  <si>
    <t>FORMHAUS D-100LS Onyx CRISTALITE®</t>
  </si>
  <si>
    <t>&lt;p&gt;SCHOCK zlewozmywak FORMHAUS D-100LS Onyx CRISTALITE®&lt;/p&gt;&lt;p&gt;&lt;img src=https://www.schock.com.pl/img/cms/klimaneutral.png alt=klimaneutral produkt width=80% /&gt;&lt;/p&gt;</t>
  </si>
  <si>
    <t>&lt;h2&gt;SCHOCK zlewozmywak FORMHAUS D-100LS Onyx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</si>
  <si>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D-100LS Onyx CRISTALITE® SCHOCK</t>
  </si>
  <si>
    <t>zlew, zlewozmywak, FORMHAUS, D-100LS, Onyx, CRISTALITE®</t>
  </si>
  <si>
    <t>Materiał:CRISTALITE®,Montaż:wpuszczany,Zlewozmywak odwracalny:TAK,Możliwość montażu młynka:TAK,Minimalna podbudowa:60cm,Wymiary zewnętrzne mm:780x500,Wymiary komór dł./szr./gł. mm:480x420x190,Kolor:Onyx</t>
  </si>
  <si>
    <t>FORMHAUS D-100LS Asphalt CRISTALITE®</t>
  </si>
  <si>
    <t>&lt;p&gt;SCHOCK zlewozmywak FORMHAUS D-100LS Asphalt CRISTALITE®&lt;/p&gt;&lt;p&gt;&lt;img src=https://www.schock.com.pl/img/cms/klimaneutral.png alt=klimaneutral produkt width=80% /&gt;&lt;/p&gt;</t>
  </si>
  <si>
    <t>&lt;h2&gt;SCHOCK zlewozmywak FORMHAUS D-100LS Asphalt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</si>
  <si>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D-100LS Asphalt CRISTALITE® SCHOCK</t>
  </si>
  <si>
    <t>zlew, zlewozmywak, FORMHAUS, D-100LS, Asphalt, CRISTALITE®</t>
  </si>
  <si>
    <t>Materiał:CRISTALITE®,Montaż:wpuszczany,Zlewozmywak odwracalny:TAK,Możliwość montażu młynka:TAK,Minimalna podbudowa:60cm,Wymiary zewnętrzne mm:780x500,Wymiary komór dł./szr./gł. mm:480x420x190,Kolor:Asphalt</t>
  </si>
  <si>
    <t>TYPOS D-100L Roca CRISTALITE®</t>
  </si>
  <si>
    <t>SCHOCK zlewozmywak TYPOS D-100L Roca CRISTALITE®</t>
  </si>
  <si>
    <t>zlew, zlewozmywak, TYPOS, D100L, Roca, CRISTALITE®</t>
  </si>
  <si>
    <t>Zlewozmywak TYPOS D-100L Roca CRISTALITE® SCHOCK</t>
  </si>
  <si>
    <t>zlew, zlewozmywak, TYPOS, D-100L, Roca, CRISTALITE®</t>
  </si>
  <si>
    <t>Materiał:CRISTALITE®,Montaż:wpuszczany,Zlewozmywak odwracalny:TAK,Możliwość montażu młynka:TAK,Minimalna podbudowa:60cm,Wymiary zewnętrzne mm:1000x500,Wymiary komór dł./szr./gł. mm:478x430x200,Kolor:Roca</t>
  </si>
  <si>
    <t>TYPOS D-100L Volcan CRISTALITE®</t>
  </si>
  <si>
    <t>SCHOCK zlewozmywak TYPOS D-100L Volcan CRISTALITE®</t>
  </si>
  <si>
    <t>zlew, zlewozmywak, TYPOS, D100L, Volcan, CRISTALITE®</t>
  </si>
  <si>
    <t>Zlewozmywak TYPOS D-100L Volcan CRISTALITE® SCHOCK</t>
  </si>
  <si>
    <t>zlew, zlewozmywak, TYPOS, D-100L, Volcan, CRISTALITE®</t>
  </si>
  <si>
    <t>Materiał:CRISTALITE®,Montaż:wpuszczany,Zlewozmywak odwracalny:TAK,Możliwość montażu młynka:TAK,Minimalna podbudowa:60cm,Wymiary zewnętrzne mm:1000x500,Wymiary komór dł./szr./gł. mm:478x430x200,Kolor:Volcan</t>
  </si>
  <si>
    <t>FORMHAUS D-150L Croma CRISTALITE®</t>
  </si>
  <si>
    <t>&lt;p&gt;SCHOCK zlewozmywak FORMHAUS D-150L Croma CRISTALITE®&lt;/p&gt;&lt;p&gt;&lt;img src=https://www.schock.com.pl/img/cms/klimaneutral.png alt=klimaneutral produkt width=80% /&gt;&lt;/p&gt;</t>
  </si>
  <si>
    <t>&lt;h2&gt;SCHOCK zlewozmywak FORMHAUS D-150L Croma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</si>
  <si>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D-150L Croma CRISTALITE® SCHOCK</t>
  </si>
  <si>
    <t>zlew, zlewozmywak, FORMHAUS, D-150L, Croma, CRISTALITE®</t>
  </si>
  <si>
    <t>FORMHAUS D-150L Onyx CRISTALITE®</t>
  </si>
  <si>
    <t>&lt;p&gt;SCHOCK zlewozmywak FORMHAUS D-150L Onyx CRISTALITE®&lt;/p&gt;&lt;p&gt;&lt;img src=https://www.schock.com.pl/img/cms/klimaneutral.png alt=klimaneutral produkt width=80% /&gt;&lt;/p&gt;</t>
  </si>
  <si>
    <t>&lt;h2&gt;SCHOCK zlewozmywak FORMHAUS D-150L Onyx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</si>
  <si>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D-150L Onyx CRISTALITE® SCHOCK</t>
  </si>
  <si>
    <t>zlew, zlewozmywak, FORMHAUS, D-150L, Onyx, CRISTALITE®</t>
  </si>
  <si>
    <t>FORMHAUS D-150L Alpina CRISTALITE®</t>
  </si>
  <si>
    <t>&lt;p&gt;SCHOCK zlewozmywak FORMHAUS D-150L Alpina CRISTALITE®&lt;/p&gt;&lt;p&gt;&lt;img src=https://www.schock.com.pl/img/cms/klimaneutral.png alt=klimaneutral produkt width=80% /&gt;&lt;/p&gt;</t>
  </si>
  <si>
    <t>&lt;h2&gt;SCHOCK zlewozmywak FORMHAUS D-150L Alpina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</si>
  <si>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D-150L Alpina CRISTALITE® SCHOCK</t>
  </si>
  <si>
    <t>zlew, zlewozmywak, FORMHAUS, D-150L, Alpina, CRISTALITE®</t>
  </si>
  <si>
    <t>FORMHAUS D-150L Nero CRISTALITE®</t>
  </si>
  <si>
    <t>&lt;p&gt;SCHOCK zlewozmywak FORMHAUS D-150L Nero CRISTALITE®&lt;/p&gt;&lt;p&gt;&lt;img src=https://www.schock.com.pl/img/cms/klimaneutral.png alt=klimaneutral produkt width=80% /&gt;&lt;/p&gt;</t>
  </si>
  <si>
    <t>&lt;h2&gt;SCHOCK zlewozmywak FORMHAUS D-150L Nero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</si>
  <si>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D-150L Nero CRISTALITE® SCHOCK</t>
  </si>
  <si>
    <t>zlew, zlewozmywak, FORMHAUS, D-150L, Nero, CRISTALITE®</t>
  </si>
  <si>
    <t>FORMHAUS D-150L Asphalt CRISTALITE®</t>
  </si>
  <si>
    <t>&lt;p&gt;SCHOCK zlewozmywak FORMHAUS D-150L Asphalt CRISTALITE®&lt;/p&gt;&lt;p&gt;&lt;img src=https://www.schock.com.pl/img/cms/klimaneutral.png alt=klimaneutral produkt width=80% /&gt;&lt;/p&gt;</t>
  </si>
  <si>
    <t>&lt;h2&gt;SCHOCK zlewozmywak FORMHAUS D-150L Asphalt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</si>
  <si>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D-150L Asphalt CRISTALITE® SCHOCK</t>
  </si>
  <si>
    <t>zlew, zlewozmywak, FORMHAUS, D-150L, Asphalt, CRISTALITE®</t>
  </si>
  <si>
    <t>Materiał:CRISTALITE®,Montaż:wpuszczany,Zlewozmywak odwracalny:TAK,Możliwość montażu młynka:TAK,Minimalna podbudowa:60cm,Wymiary zewnętrzne mm:1000x500,Wymiary komór dł./szr./gł. mm:360x420x190 / 150x280x120,Kolor:Asphalt</t>
  </si>
  <si>
    <t>FORMHAUS D-150L Moonstone CRISTALITE®</t>
  </si>
  <si>
    <t>&lt;p&gt;SCHOCK zlewozmywak FORMHAUS D-150L Moonstone CRISTALITE®&lt;/p&gt;&lt;p&gt;&lt;img src=https://www.schock.com.pl/img/cms/klimaneutral.png alt=klimaneutral produkt width=80% /&gt;&lt;/p&gt;</t>
  </si>
  <si>
    <t>&lt;h2&gt;SCHOCK zlewozmywak FORMHAUS D-150L Moonstone CRISTALITE®&lt;/h2&gt;&lt;strong&gt;WYPOSAŻENIE W CENIE&lt;/strong&gt;&lt;/p&gt;&lt;ul&gt;&lt;li&gt;korek manualny&lt;/li&gt;&lt;li&gt;syfon&lt;/li&gt;&lt;li&gt;opływ&lt;/li&gt;&lt;li&gt;zaczepy mocujące&lt;/li&gt;&lt;/ul&gt;</t>
  </si>
  <si>
    <t>Zlewozmywak FORMHAUS D-150L Moonstone CRISTALITE® SCHOCK</t>
  </si>
  <si>
    <t>zlew, zlewozmywak, FORMHAUS, D-150L, Moonstone, CRISTALITE®</t>
  </si>
  <si>
    <t>RONDA D-100XL Alpina CRISTALITE®</t>
  </si>
  <si>
    <t>&lt;p&gt;SCHOCK zlewozmywak RONDA D-100XL Alpina CRISTALITE®&lt;/p&gt;&lt;p&gt;&lt;img src=https://www.schock.com.pl/img/cms/klimaneutral.png alt=klimaneutral produkt width=80% /&gt;&lt;/p&gt;</t>
  </si>
  <si>
    <t>&lt;h2&gt;SCHOCK zlewozmywak RONDA D-100XL Alpina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</si>
  <si>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Alpina CRISTALITE® SCHOCK</t>
  </si>
  <si>
    <t>zlew, zlewozmywak, RONDA, D-100XL, Alpina, CRISTALITE®</t>
  </si>
  <si>
    <t>Materiał:CRISTALITE®,Montaż:wpuszczany,Zlewozmywak odwracalny:TAK,Możliwość montażu młynka:TAK,Minimalna podbudowa:60cm,Wymiary zewnętrzne mm:780x500,Wymiary komór dł./szr./gł. mm:465x436x195,Kolor:Alpina</t>
  </si>
  <si>
    <t>RONDA D-100XL Asphalt CRISTALITE®</t>
  </si>
  <si>
    <t>&lt;p&gt;SCHOCK zlewozmywak RONDA D-100XL Asphalt CRISTALITE®&lt;/p&gt;&lt;p&gt;&lt;img src=https://www.schock.com.pl/img/cms/klimaneutral.png alt=klimaneutral produkt width=80% /&gt;&lt;/p&gt;</t>
  </si>
  <si>
    <t>&lt;h2&gt;SCHOCK zlewozmywak RONDA D-100XL Asphalt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</si>
  <si>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Asphalt CRISTALITE® SCHOCK</t>
  </si>
  <si>
    <t>zlew, zlewozmywak, RONDA, D-100XL, Asphalt, CRISTALITE®</t>
  </si>
  <si>
    <t>Materiał:CRISTALITE®,Montaż:wpuszczany,Zlewozmywak odwracalny:TAK,Możliwość montażu młynka:TAK,Minimalna podbudowa:60cm,Wymiary zewnętrzne mm:780x500,Wymiary komór dł./szr./gł. mm:465x436x195,Kolor:Asphalt</t>
  </si>
  <si>
    <t>RONDA D-100XL Croma CRISTALITE®</t>
  </si>
  <si>
    <t>&lt;p&gt;SCHOCK zlewozmywak RONDA D-100XL Croma CRISTALITE®&lt;/p&gt;&lt;p&gt;&lt;img src=https://www.schock.com.pl/img/cms/klimaneutral.png alt=klimaneutral produkt width=80% /&gt;&lt;/p&gt;</t>
  </si>
  <si>
    <t>&lt;h2&gt;SCHOCK zlewozmywak RONDA D-100XL Croma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</si>
  <si>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Croma CRISTALITE® SCHOCK</t>
  </si>
  <si>
    <t>zlew, zlewozmywak, RONDA, D-100XL, Croma, CRISTALITE®</t>
  </si>
  <si>
    <t>Materiał:CRISTALITE®,Montaż:wpuszczany,Zlewozmywak odwracalny:TAK,Możliwość montażu młynka:TAK,Minimalna podbudowa:60cm,Wymiary zewnętrzne mm:780x500,Wymiary komór dł./szr./gł. mm:465x436x195,Kolor:Croma</t>
  </si>
  <si>
    <t>RONDA D-100XL Moonstone CRISTALITE®</t>
  </si>
  <si>
    <t>&lt;p&gt;SCHOCK zlewozmywak RONDA D-100XL Moonstone CRISTALITE®&lt;/p&gt;&lt;p&gt;&lt;img src=https://www.schock.com.pl/img/cms/klimaneutral.png alt=klimaneutral produkt width=80% /&gt;&lt;/p&gt;</t>
  </si>
  <si>
    <t>&lt;h2&gt;SCHOCK zlewozmywak RONDA D-100XL Moonstone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</si>
  <si>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Moonstone CRISTALITE® SCHOCK</t>
  </si>
  <si>
    <t>zlew, zlewozmywak, RONDA, D-100XL, Moonstone, CRISTALITE®</t>
  </si>
  <si>
    <t>Materiał:CRISTALITE®,Montaż:wpuszczany,Zlewozmywak odwracalny:TAK,Możliwość montażu młynka:TAK,Minimalna podbudowa:60cm,Wymiary zewnętrzne mm:780x500,Wymiary komór dł./szr./gł. mm:465x436x195,Kolor:Moonstone</t>
  </si>
  <si>
    <t>RONDA D-100XL Onyx CRISTALITE®</t>
  </si>
  <si>
    <t>&lt;p&gt;SCHOCK zlewozmywak RONDA D-100XL Onyx CRISTALITE®&lt;/p&gt;&lt;p&gt;&lt;img src=https://www.schock.com.pl/img/cms/klimaneutral.png alt=klimaneutral produkt width=80% /&gt;&lt;/p&gt;</t>
  </si>
  <si>
    <t>&lt;h2&gt;SCHOCK zlewozmywak RONDA D-100XL Onyx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</si>
  <si>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Onyx CRISTALITE® SCHOCK</t>
  </si>
  <si>
    <t>zlew, zlewozmywak, RONDA, D-100XL, Onyx, CRISTALITE®</t>
  </si>
  <si>
    <t>Materiał:CRISTALITE®,Montaż:wpuszczany,Zlewozmywak odwracalny:TAK,Możliwość montażu młynka:TAK,Minimalna podbudowa:60cm,Wymiary zewnętrzne mm:780x500,Wymiary komór dł./szr./gł. mm:465x436x195,Kolor:Onyx</t>
  </si>
  <si>
    <t>RONDA D-100L Croma CRISTALITE®</t>
  </si>
  <si>
    <t>&lt;p&gt;SCHOCK zlewozmywak RONDA D-100L Croma CRISTALITE®&lt;/p&gt;&lt;p&gt;&lt;img src=https://www.schock.com.pl/img/cms/klimaneutral.png alt=klimaneutral produkt width=80% /&gt;&lt;/p&gt;</t>
  </si>
  <si>
    <t>&lt;h2&gt;SCHOCK zlewozmywak RONDA D-100L Croma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</si>
  <si>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Croma CRISTALITE® SCHOCK</t>
  </si>
  <si>
    <t>zlew, zlewozmywak, RONDA, D-100L, Croma, CRISTALITE®</t>
  </si>
  <si>
    <t>Materiał:CRISTALITE®,Montaż:wpuszczany,Zlewozmywak odwracalny:TAK,Możliwość montażu młynka:TAK,Minimalna podbudowa:50cm,Wymiary zewnętrzne mm:650x500,Wymiary komór dł./szr./gł. mm:386x436x195,Kolor:Croma</t>
  </si>
  <si>
    <t>RONDA D-100L Onyx CRISTALITE®</t>
  </si>
  <si>
    <t>&lt;p&gt;SCHOCK zlewozmywak RONDA D-100L Onyx CRISTALITE®&lt;/p&gt;&lt;p&gt;&lt;img src=https://www.schock.com.pl/img/cms/klimaneutral.png alt=klimaneutral produkt width=80% /&gt;&lt;/p&gt;</t>
  </si>
  <si>
    <t>&lt;h2&gt;SCHOCK zlewozmywak RONDA D-100L Onyx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</si>
  <si>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Onyx CRISTALITE® SCHOCK</t>
  </si>
  <si>
    <t>zlew, zlewozmywak, RONDA, D-100L, Onyx, CRISTALITE®</t>
  </si>
  <si>
    <t>Materiał:CRISTALITE®,Montaż:wpuszczany,Zlewozmywak odwracalny:TAK,Możliwość montażu młynka:TAK,Minimalna podbudowa:50cm,Wymiary zewnętrzne mm:650x500,Wymiary komór dł./szr./gł. mm:386x436x195,Kolor:Onyx</t>
  </si>
  <si>
    <t>RONDA D-100L Moonstone CRISTALITE®</t>
  </si>
  <si>
    <t>&lt;p&gt;SCHOCK zlewozmywak RONDA D-100L Moonstone CRISTALITE®&lt;/p&gt;&lt;p&gt;&lt;img src=https://www.schock.com.pl/img/cms/klimaneutral.png alt=klimaneutral produkt width=80% /&gt;&lt;/p&gt;</t>
  </si>
  <si>
    <t>&lt;h2&gt;SCHOCK zlewozmywak RONDA D-100L Moonstone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</si>
  <si>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Moonstone CRISTALITE® SCHOCK</t>
  </si>
  <si>
    <t>zlew, zlewozmywak, RONDA, D-100L, Moonstone, CRISTALITE®</t>
  </si>
  <si>
    <t>Materiał:CRISTALITE®,Montaż:wpuszczany,Zlewozmywak odwracalny:TAK,Możliwość montażu młynka:TAK,Minimalna podbudowa:50cm,Wymiary zewnętrzne mm:650x500,Wymiary komór dł./szr./gł. mm:386x436x195,Kolor:Moonstone</t>
  </si>
  <si>
    <t>RONDA D-100L Alpina CRISTALITE®</t>
  </si>
  <si>
    <t>&lt;p&gt;SCHOCK zlewozmywak RONDA D-100L Alpina CRISTALITE®&lt;/p&gt;&lt;p&gt;&lt;img src=https://www.schock.com.pl/img/cms/klimaneutral.png alt=klimaneutral produkt width=80% /&gt;&lt;/p&gt;</t>
  </si>
  <si>
    <t>&lt;h2&gt;SCHOCK zlewozmywak RONDA D-100L Alpina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</si>
  <si>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Alpina CRISTALITE® SCHOCK</t>
  </si>
  <si>
    <t>zlew, zlewozmywak, RONDA, D-100L, Alpina, CRISTALITE®</t>
  </si>
  <si>
    <t>Materiał:CRISTALITE®,Montaż:wpuszczany,Zlewozmywak odwracalny:TAK,Możliwość montażu młynka:TAK,Minimalna podbudowa:50cm,Wymiary zewnętrzne mm:650x500,Wymiary komór dł./szr./gł. mm:386x436x195,Kolor:Alpina</t>
  </si>
  <si>
    <t>NEMO N-100S Croma CRISTALITE®</t>
  </si>
  <si>
    <t>&lt;p&gt;SCHOCK zlewozmywak NEMO N-100S Croma CRISTALITE®&lt;/p&gt;&lt;p&gt;&lt;img src=https://www.schock.com.pl/img/cms/klimaneutral.png alt=klimaneutral produkt width=80% /&gt;&lt;/p&gt;</t>
  </si>
  <si>
    <t>Zlewozmywak NEMO N-100S Croma CRISTALITE® SCHOCK</t>
  </si>
  <si>
    <t>zlew, zlewozmywak, NEMO, N-100S, Croma, CRISTALITE®</t>
  </si>
  <si>
    <t>Materiał:CRISTALITE®,Montaż:wpuszczany,Zlewozmywak odwracalny:NIE,Możliwość montażu młynka:TAK,Minimalna podbudowa:50cm,Wymiary zewnętrzne mm:490x510,Wymiary komór dł./szr./gł. mm:434x364x180,Kolor:Croma</t>
  </si>
  <si>
    <t>NEMO N-100S Onyx CRISTALITE®</t>
  </si>
  <si>
    <t>&lt;p&gt;SCHOCK zlewozmywak NEMO N-100S Onyx CRISTALITE®&lt;/p&gt;&lt;p&gt;&lt;img src=https://www.schock.com.pl/img/cms/klimaneutral.png alt=klimaneutral produkt width=80% /&gt;&lt;/p&gt;</t>
  </si>
  <si>
    <t>Zlewozmywak NEMO N-100S Onyx CRISTALITE® SCHOCK</t>
  </si>
  <si>
    <t>zlew, zlewozmywak, NEMO, N-100S, Onyx, CRISTALITE®</t>
  </si>
  <si>
    <t>Materiał:CRISTALITE®,Montaż:wpuszczany,Zlewozmywak odwracalny:NIE,Możliwość montażu młynka:TAK,Minimalna podbudowa:50cm,Wymiary zewnętrzne mm:490x510,Wymiary komór dł./szr./gł. mm:434x364x180,Kolor:Onyx</t>
  </si>
  <si>
    <t>NEMO N-100S Moonstone CRISTALITE®</t>
  </si>
  <si>
    <t>&lt;p&gt;SCHOCK zlewozmywak NEMO N-100S Moonstone CRISTALITE®&lt;/p&gt;&lt;p&gt;&lt;img src=https://www.schock.com.pl/img/cms/klimaneutral.png alt=klimaneutral produkt width=80% /&gt;&lt;/p&gt;</t>
  </si>
  <si>
    <t>Zlewozmywak NEMO N-100S Moonstone CRISTALITE® SCHOCK</t>
  </si>
  <si>
    <t>zlew, zlewozmywak, NEMO, N-100S, Moonstone, CRISTALITE®</t>
  </si>
  <si>
    <t>Materiał:CRISTALITE®,Montaż:wpuszczany,Zlewozmywak odwracalny:NIE,Możliwość montażu młynka:TAK,Minimalna podbudowa:50cm,Wymiary zewnętrzne mm:490x510,Wymiary komór dł./szr./gł. mm:434x364x180,Kolor:Moonstone</t>
  </si>
  <si>
    <t>NEMO N-100S Alpina CRISTALITE®</t>
  </si>
  <si>
    <t>&lt;p&gt;SCHOCK zlewozmywak NEMO N-100S Alpina CRISTALITE®&lt;/p&gt;&lt;p&gt;&lt;img src=https://www.schock.com.pl/img/cms/klimaneutral.png alt=klimaneutral produkt width=80% /&gt;&lt;/p&gt;</t>
  </si>
  <si>
    <t>Zlewozmywak NEMO N-100S Alpina CRISTALITE® SCHOCK</t>
  </si>
  <si>
    <t>zlew, zlewozmywak, NEMO, N-100S, Alpina, CRISTALITE®</t>
  </si>
  <si>
    <t>Materiał:CRISTALITE®,Montaż:wpuszczany,Zlewozmywak odwracalny:NIE,Możliwość montażu młynka:TAK,Minimalna podbudowa:50cm,Wymiary zewnętrzne mm:490x510,Wymiary komór dł./szr./gł. mm:434x364x180,Kolor:Alpina</t>
  </si>
  <si>
    <t>NEMO N-100 Alpina CRISTALITE®</t>
  </si>
  <si>
    <t>&lt;p&gt;SCHOCK zlewozmywak NEMO N-100 Alpina CRISTALITE®&lt;/p&gt;&lt;p&gt;&lt;img src=https://www.schock.com.pl/img/cms/klimaneutral.png alt=klimaneutral produkt width=80% /&gt;&lt;/p&gt;</t>
  </si>
  <si>
    <t>Zlewozmywak NEMO N-100 Alpina CRISTALITE® SCHOCK</t>
  </si>
  <si>
    <t>zlew, zlewozmywak, NEMO, N-100, Alpina, CRISTALITE®</t>
  </si>
  <si>
    <t>Materiał:CRISTALITE®,Montaż:wpuszczany,Zlewozmywak odwracalny:NIE,Możliwość montażu młynka:TAK,Minimalna podbudowa:60cm,Wymiary zewnętrzne mm:570x510,Wymiary komór dł./szr./gł. mm:514x358x180,Kolor:Alpina</t>
  </si>
  <si>
    <t>NEMO N-100 Croma CRISTALITE®</t>
  </si>
  <si>
    <t>&lt;p&gt;SCHOCK zlewozmywak NEMO N-100 Croma CRISTALITE®&lt;/p&gt;&lt;p&gt;&lt;img src=https://www.schock.com.pl/img/cms/klimaneutral.png alt=klimaneutral produkt width=80% /&gt;&lt;/p&gt;</t>
  </si>
  <si>
    <t>Zlewozmywak NEMO N-100 Croma CRISTALITE® SCHOCK</t>
  </si>
  <si>
    <t>zlew, zlewozmywak, NEMO, N-100, Croma, CRISTALITE®</t>
  </si>
  <si>
    <t>Materiał:CRISTALITE®,Montaż:wpuszczany,Zlewozmywak odwracalny:NIE,Możliwość montażu młynka:TAK,Minimalna podbudowa:60cm,Wymiary zewnętrzne mm:570x510,Wymiary komór dł./szr./gł. mm:514x358x180,Kolor:Croma</t>
  </si>
  <si>
    <t>NEMO N-100 Onyx CRISTALITE®</t>
  </si>
  <si>
    <t>&lt;p&gt;SCHOCK zlewozmywak NEMO N-100 Onyx CRISTALITE®&lt;/p&gt;&lt;p&gt;&lt;img src=https://www.schock.com.pl/img/cms/klimaneutral.png alt=klimaneutral produkt width=80% /&gt;&lt;/p&gt;</t>
  </si>
  <si>
    <t>Zlewozmywak NEMO N-100 Onyx CRISTALITE® SCHOCK</t>
  </si>
  <si>
    <t>zlew, zlewozmywak, NEMO, N-100, Onyx, CRISTALITE®</t>
  </si>
  <si>
    <t>Materiał:CRISTALITE®,Montaż:wpuszczany,Zlewozmywak odwracalny:NIE,Możliwość montażu młynka:TAK,Minimalna podbudowa:60cm,Wymiary zewnętrzne mm:570x510,Wymiary komór dł./szr./gł. mm:514x358x180,Kolor:Onyx</t>
  </si>
  <si>
    <t>NEMO N-100 Moonstone CRISTALITE®</t>
  </si>
  <si>
    <t>&lt;p&gt;SCHOCK zlewozmywak NEMO N-100 Moonstone CRISTALITE®&lt;/p&gt;&lt;p&gt;&lt;img src=https://www.schock.com.pl/img/cms/klimaneutral.png alt=klimaneutral produkt width=80% /&gt;&lt;/p&gt;</t>
  </si>
  <si>
    <t>Zlewozmywak NEMO N-100 Moonstone CRISTALITE® SCHOCK</t>
  </si>
  <si>
    <t>zlew, zlewozmywak, NEMO, N-100, Moonstone, CRISTALITE®</t>
  </si>
  <si>
    <t>Materiał:CRISTALITE®,Montaż:wpuszczany,Zlewozmywak odwracalny:NIE,Możliwość montażu młynka:TAK,Minimalna podbudowa:60cm,Wymiary zewnętrzne mm:570x510,Wymiary komór dł./szr./gł. mm:514x358x180,Kolor:Moonstone</t>
  </si>
  <si>
    <t>MANHATTAN D-100S Croma CRISTALITE®</t>
  </si>
  <si>
    <t>&lt;p&gt;SCHOCK zlewozmywak MANHATTAN D-100S Croma CRISTALITE®&lt;/p&gt;&lt;p&gt;&lt;img src=https://www.schock.com.pl/img/cms/klimaneutral.png alt=klimaneutral produkt width=80% /&gt;&lt;/p&gt;</t>
  </si>
  <si>
    <t>Zlewozmywak MANHATTAN D-100S Croma CRISTALITE® SCHOCK</t>
  </si>
  <si>
    <t>zlew, zlewozmywak, MANHATTAN, D-100S, Croma, CRISTALITE®</t>
  </si>
  <si>
    <t>Materiał:CRISTALITE®,Montaż:wpuszczany,Zlewozmywak odwracalny:TAK,Możliwość montażu młynka:TAK,Minimalna podbudowa:45cm,Wymiary zewnętrzne mm:690x510,Wymiary komór dł./szr./gł. mm:365x448x195,Kolor:Croma</t>
  </si>
  <si>
    <t>MANHATTAN D-100S Onyx CRISTALITE®</t>
  </si>
  <si>
    <t>&lt;p&gt;SCHOCK zlewozmywak MANHATTAN D-100S Onyx CRISTALITE®&lt;/p&gt;&lt;p&gt;&lt;img src=https://www.schock.com.pl/img/cms/klimaneutral.png alt=klimaneutral produkt width=80% /&gt;&lt;/p&gt;</t>
  </si>
  <si>
    <t>Zlewozmywak MANHATTAN D-100S Onyx CRISTALITE® SCHOCK</t>
  </si>
  <si>
    <t>zlew, zlewozmywak, MANHATTAN, D-100S, Onyx, CRISTALITE®</t>
  </si>
  <si>
    <t>Materiał:CRISTALITE®,Montaż:wpuszczany,Zlewozmywak odwracalny:TAK,Możliwość montażu młynka:TAK,Minimalna podbudowa:45cm,Wymiary zewnętrzne mm:690x510,Wymiary komór dł./szr./gł. mm:365x448x195,Kolor:Onyx</t>
  </si>
  <si>
    <t>MANHATTAN D-100S Moonstone CRISTALITE®</t>
  </si>
  <si>
    <t>&lt;p&gt;SCHOCK zlewozmywak MANHATTAN D-100S Moonstone CRISTALITE®&lt;/p&gt;&lt;p&gt;&lt;img src=https://www.schock.com.pl/img/cms/klimaneutral.png alt=klimaneutral produkt width=80% /&gt;&lt;/p&gt;</t>
  </si>
  <si>
    <t>Zlewozmywak MANHATTAN D-100S Moonstone CRISTALITE® SCHOCK</t>
  </si>
  <si>
    <t>zlew, zlewozmywak, MANHATTAN, D-100S, Moonstone, CRISTALITE®</t>
  </si>
  <si>
    <t>Materiał:CRISTALITE®,Montaż:wpuszczany,Zlewozmywak odwracalny:TAK,Możliwość montażu młynka:TAK,Minimalna podbudowa:45cm,Wymiary zewnętrzne mm:690x510,Wymiary komór dł./szr./gł. mm:365x448x195,Kolor:Moonstone</t>
  </si>
  <si>
    <t>MANHATTAN D-100S Alpina CRISTALITE®</t>
  </si>
  <si>
    <t>&lt;p&gt;SCHOCK zlewozmywak MANHATTAN D-100S Alpina CRISTALITE®&lt;/p&gt;&lt;p&gt;&lt;img src=https://www.schock.com.pl/img/cms/klimaneutral.png alt=klimaneutral produkt width=80% /&gt;&lt;/p&gt;</t>
  </si>
  <si>
    <t>Zlewozmywak MANHATTAN D-100S Alpina CRISTALITE® SCHOCK</t>
  </si>
  <si>
    <t>zlew, zlewozmywak, MANHATTAN, D-100S, Alpina, CRISTALITE®</t>
  </si>
  <si>
    <t>Materiał:CRISTALITE®,Montaż:wpuszczany,Zlewozmywak odwracalny:TAK,Możliwość montażu młynka:TAK,Minimalna podbudowa:45cm,Wymiary zewnętrzne mm:690x510,Wymiary komór dł./szr./gł. mm:365x448x195,Kolor:Alpina</t>
  </si>
  <si>
    <t>MANHATTAN D-150S Croma CRISTALITE®</t>
  </si>
  <si>
    <t>&lt;p&gt;SCHOCK zlewozmywak MANHATTAN D-150S Croma CRISTALITE®&lt;/p&gt;&lt;p&gt;&lt;img src=https://www.schock.com.pl/img/cms/klimaneutral.png alt=klimaneutral produkt width=80% /&gt;&lt;/p&gt;</t>
  </si>
  <si>
    <t>Zlewozmywak MANHATTAN D-150S Croma CRISTALITE® SCHOCK</t>
  </si>
  <si>
    <t>zlew, zlewozmywak, MANHATTAN, D-150S, Croma, CRISTALITE®</t>
  </si>
  <si>
    <t>Materiał:CRISTALITE®,Montaż:wpuszczany,Zlewozmywak odwracalny:TAK,Możliwość montażu młynka:TAK,Minimalna podbudowa:60cm,Wymiary zewnętrzne mm:780x500,Wymiary komór dł./szr./gł. mm:344x430x200 / 164x285x150,Kolor:Croma</t>
  </si>
  <si>
    <t>MANHATTAN D-150S Onyx CRISTALITE®</t>
  </si>
  <si>
    <t>&lt;p&gt;SCHOCK zlewozmywak MANHATTAN D-150S Onyx CRISTALITE®&lt;/p&gt;&lt;p&gt;&lt;img src=https://www.schock.com.pl/img/cms/klimaneutral.png alt=klimaneutral produkt width=80% /&gt;&lt;/p&gt;</t>
  </si>
  <si>
    <t>Zlewozmywak MANHATTAN D-150S Onyx CRISTALITE® SCHOCK</t>
  </si>
  <si>
    <t>zlew, zlewozmywak, MANHATTAN, D-150S, Onyx, CRISTALITE®</t>
  </si>
  <si>
    <t>Materiał:CRISTALITE®,Montaż:wpuszczany,Zlewozmywak odwracalny:TAK,Możliwość montażu młynka:TAK,Minimalna podbudowa:60cm,Wymiary zewnętrzne mm:780x500,Wymiary komór dł./szr./gł. mm:344x430x200 / 164x285x150,Kolor:Onyx</t>
  </si>
  <si>
    <t>MANHATTAN D-150S Moonstone CRISTALITE®</t>
  </si>
  <si>
    <t>&lt;p&gt;SCHOCK zlewozmywak MANHATTAN D-150S Moonstone CRISTALITE®&lt;/p&gt;&lt;p&gt;&lt;img src=https://www.schock.com.pl/img/cms/klimaneutral.png alt=klimaneutral produkt width=80% /&gt;&lt;/p&gt;</t>
  </si>
  <si>
    <t>Zlewozmywak MANHATTAN D-150S Moonstone CRISTALITE® SCHOCK</t>
  </si>
  <si>
    <t>zlew, zlewozmywak, MANHATTAN, D-150S, Moonstone, CRISTALITE®</t>
  </si>
  <si>
    <t>Materiał:CRISTALITE®,Montaż:wpuszczany,Zlewozmywak odwracalny:TAK,Możliwość montażu młynka:TAK,Minimalna podbudowa:60cm,Wymiary zewnętrzne mm:780x500,Wymiary komór dł./szr./gł. mm:344x430x200 / 164x285x150,Kolor:Moonstone</t>
  </si>
  <si>
    <t>MANHATTAN D-150S Alpina CRISTALITE®</t>
  </si>
  <si>
    <t>&lt;p&gt;SCHOCK zlewozmywak MANHATTAN D-150S Alpina CRISTALITE®&lt;/p&gt;&lt;p&gt;&lt;img src=https://www.schock.com.pl/img/cms/klimaneutral.png alt=klimaneutral produkt width=80% /&gt;&lt;/p&gt;</t>
  </si>
  <si>
    <t>Zlewozmywak MANHATTAN D-150S Alpina CRISTALITE® SCHOCK</t>
  </si>
  <si>
    <t>zlew, zlewozmywak, MANHATTAN, D-150S, Alpina, CRISTALITE®</t>
  </si>
  <si>
    <t>Materiał:CRISTALITE®,Montaż:wpuszczany,Zlewozmywak odwracalny:TAK,Możliwość montażu młynka:TAK,Minimalna podbudowa:60cm,Wymiary zewnętrzne mm:780x500,Wymiary komór dł./szr./gł. mm:344x430x200 / 164x285x150,Kolor:Alpina</t>
  </si>
  <si>
    <t>MANHATTAN D-100L Croma CRISTALITE®</t>
  </si>
  <si>
    <t>&lt;p&gt;SCHOCK zlewozmywak MANHATTAN D-100L Croma CRISTALITE®&lt;/p&gt;&lt;p&gt;&lt;img src=https://www.schock.com.pl/img/cms/klimaneutral.png alt=klimaneutral produkt width=80% /&gt;&lt;/p&gt;</t>
  </si>
  <si>
    <t>zlew, zlewozmywak, MANHATTAN, D100L, Croma, CRISTALITE®</t>
  </si>
  <si>
    <t>Zlewozmywak MANHATTAN D-100L Croma CRISTALITE® SCHOCK</t>
  </si>
  <si>
    <t>zlew, zlewozmywak, MANHATTAN, D-100L, Croma, CRISTALITE®</t>
  </si>
  <si>
    <t>Materiał:CRISTALITE®,Montaż:wpuszczany,Zlewozmywak odwracalny:TAK,Możliwość montażu młynka:TAK,Minimalna podbudowa:60cm,Wymiary zewnętrzne mm:1000x510,Wymiary komór dł./szr./gł. mm:500x446x195,Kolor:Croma</t>
  </si>
  <si>
    <t>MANHATTAN D-100L Onyx CRISTALITE®</t>
  </si>
  <si>
    <t>&lt;p&gt;SCHOCK zlewozmywak MANHATTAN D-100L Onyx CRISTALITE®&lt;/p&gt;&lt;p&gt;&lt;img src=https://www.schock.com.pl/img/cms/klimaneutral.png alt=klimaneutral produkt width=80% /&gt;&lt;/p&gt;</t>
  </si>
  <si>
    <t>zlew, zlewozmywak, MANHATTAN, D100L, Onyx, CRISTALITE®</t>
  </si>
  <si>
    <t>Zlewozmywak MANHATTAN D-100L Onyx CRISTALITE® SCHOCK</t>
  </si>
  <si>
    <t>zlew, zlewozmywak, MANHATTAN, D-100L, Onyx, CRISTALITE®</t>
  </si>
  <si>
    <t>Materiał:CRISTALITE®,Montaż:wpuszczany,Zlewozmywak odwracalny:TAK,Możliwość montażu młynka:TAK,Minimalna podbudowa:60cm,Wymiary zewnętrzne mm:1000x510,Wymiary komór dł./szr./gł. mm:500x446x195,Kolor:Onyx</t>
  </si>
  <si>
    <t>GENIUS C-150 Croma CRISTALITE®</t>
  </si>
  <si>
    <t>&lt;p&gt;SCHOCK zlewozmywak GENIUS C-150 Croma CRISTALITE®&lt;/p&gt;&lt;p&gt;&lt;img src=https://www.schock.com.pl/img/cms/klimaneutral.png alt=klimaneutral produkt width=80% /&gt;&lt;/p&gt;</t>
  </si>
  <si>
    <t>Zlewozmywak GENIUS C-150 Croma CRISTALITE® SCHOCK</t>
  </si>
  <si>
    <t>zlew, zlewozmywak, GENIUS, C150, Croma, CRISTALITE®</t>
  </si>
  <si>
    <t>Materiał:CRISTALITE®,Montaż:wpuszczany,Zlewozmywak odwracalny:NIE,Możliwość montażu młynka:TAK,Minimalna podbudowa:szafka narożna 90cm,Wymiary zewnętrzne mm:1105x520,Wymiary komór dł./szr./gł. mm:388x406x195 / 174x286x110,Kolor:Croma</t>
  </si>
  <si>
    <t>GENIUS C-150 Nero CRISTALITE®</t>
  </si>
  <si>
    <t>&lt;p&gt;SCHOCK zlewozmywak GENIUS C-150 Nero CRISTALITE®&lt;/p&gt;&lt;p&gt;&lt;img src=https://www.schock.com.pl/img/cms/klimaneutral.png alt=klimaneutral produkt width=80% /&gt;&lt;/p&gt;</t>
  </si>
  <si>
    <t>Zlewozmywak GENIUS C-150 Nero CRISTALITE® SCHOCK</t>
  </si>
  <si>
    <t>zlew, zlewozmywak, GENIUS, C150, Nero, CRISTALITE®</t>
  </si>
  <si>
    <t>Materiał:CRISTALITE®,Montaż:wpuszczany,Zlewozmywak odwracalny:NIE,Możliwość montażu młynka:TAK,Minimalna podbudowa:szafka narożna 90cm,Wymiary zewnętrzne mm:1105x520,Wymiary komór dł./szr./gł. mm:388x406x195 / 174x286x110,Kolor:Nero</t>
  </si>
  <si>
    <t>GENIUS C-150 Onyx CRISTALITE®</t>
  </si>
  <si>
    <t>&lt;p&gt;SCHOCK zlewozmywak GENIUS C-150 Onyx CRISTALITE®&lt;/p&gt;&lt;p&gt;&lt;img src=https://www.schock.com.pl/img/cms/klimaneutral.png alt=klimaneutral produkt width=80% /&gt;&lt;/p&gt;</t>
  </si>
  <si>
    <t>Zlewozmywak GENIUS C-150 Onyx CRISTALITE® SCHOCK</t>
  </si>
  <si>
    <t>zlew, zlewozmywak, GENIUS, C150, Onyx, CRISTALITE®</t>
  </si>
  <si>
    <t>Materiał:CRISTALITE®,Montaż:wpuszczany,Zlewozmywak odwracalny:NIE,Możliwość montażu młynka:TAK,Minimalna podbudowa:szafka narożna 90cm,Wymiary zewnętrzne mm:1105x520,Wymiary komór dł./szr./gł. mm:388x406x195 / 174x286x110,Kolor:Onyx</t>
  </si>
  <si>
    <t>GENIUS C-150 Asphalt CRISTALITE®</t>
  </si>
  <si>
    <t>&lt;p&gt;SCHOCK zlewozmywak GENIUS C-150 Asphalt CRISTALITE®&lt;/p&gt;&lt;p&gt;&lt;img src=https://www.schock.com.pl/img/cms/klimaneutral.png alt=klimaneutral produkt width=80% /&gt;&lt;/p&gt;</t>
  </si>
  <si>
    <t>Zlewozmywak GENIUS C-150 Asphalt CRISTALITE® SCHOCK</t>
  </si>
  <si>
    <t>zlew, zlewozmywak, GENIUS, C150, Asphalt, CRISTALITE®</t>
  </si>
  <si>
    <t>Materiał:CRISTALITE®,Montaż:wpuszczany,Zlewozmywak odwracalny:NIE,Możliwość montażu młynka:TAK,Minimalna podbudowa:szafka narożna 90cm,Wymiary zewnętrzne mm:1105x520,Wymiary komór dł./szr./gł. mm:388x406x195 / 174x286x110,Kolor:Asphalt</t>
  </si>
  <si>
    <t>MANHATTAN D-100XS Croma CRISTALITE®</t>
  </si>
  <si>
    <t>&lt;p&gt;SCHOCK zlewozmywak MANHATTAN D-100XS Croma CRISTALITE®&lt;/p&gt;&lt;p&gt;&lt;img src=https://www.schock.com.pl/img/cms/klimaneutral.png alt=klimaneutral produkt width=80% /&gt;&lt;/p&gt;</t>
  </si>
  <si>
    <t>Zlewozmywak MANHATTAN D-100XS Croma CRISTALITE® SCHOCK</t>
  </si>
  <si>
    <t>zlew, zlewozmywak, MANHATTAN, D-100XS, Croma, CRISTALITE®</t>
  </si>
  <si>
    <t>Materiał:CRISTALITE®,Montaż:wpuszczany,Zlewozmywak odwracalny:TAK,Możliwość montażu młynka:TAK,Minimalna podbudowa:40cm,Wymiary zewnętrzne mm:640x510,Wymiary komór dł./szr./gł. mm:312x440x195,Kolor:Croma</t>
  </si>
  <si>
    <t>MANHATTAN D-100XS Nero CRISTALITE®</t>
  </si>
  <si>
    <t>&lt;p&gt;SCHOCK zlewozmywak MANHATTAN D-100XS Nero CRISTALITE®&lt;/p&gt;&lt;p&gt;&lt;img src=https://www.schock.com.pl/img/cms/klimaneutral.png alt=klimaneutral produkt width=80% /&gt;&lt;/p&gt;</t>
  </si>
  <si>
    <t>Zlewozmywak MANHATTAN D-100XS Nero CRISTALITE® SCHOCK</t>
  </si>
  <si>
    <t>zlew, zlewozmywak, MANHATTAN, D-100XS, Nero, CRISTALITE®</t>
  </si>
  <si>
    <t>Materiał:CRISTALITE®,Montaż:wpuszczany,Zlewozmywak odwracalny:TAK,Możliwość montażu młynka:TAK,Minimalna podbudowa:40cm,Wymiary zewnętrzne mm:640x510,Wymiary komór dł./szr./gł. mm:312x440x195,Kolor:Nero</t>
  </si>
  <si>
    <t>MANHATTAN D-100XS Onyx CRISTALITE®</t>
  </si>
  <si>
    <t>&lt;p&gt;SCHOCK zlewozmywak MANHATTAN D-100XS Onyx CRISTALITE®&lt;/p&gt;&lt;p&gt;&lt;img src=https://www.schock.com.pl/img/cms/klimaneutral.png alt=klimaneutral produkt width=80% /&gt;&lt;/p&gt;</t>
  </si>
  <si>
    <t>Zlewozmywak MANHATTAN D-100XS Onyx CRISTALITE® SCHOCK</t>
  </si>
  <si>
    <t>zlew, zlewozmywak, MANHATTAN, D-100XS, Onyx, CRISTALITE®</t>
  </si>
  <si>
    <t>Materiał:CRISTALITE®,Montaż:wpuszczany,Zlewozmywak odwracalny:TAK,Możliwość montażu młynka:TAK,Minimalna podbudowa:40cm,Wymiary zewnętrzne mm:640x510,Wymiary komór dł./szr./gł. mm:312x440x195,Kolor:Onyx</t>
  </si>
  <si>
    <t>MANHATTAN D-100XS Asphalt CRISTALITE®</t>
  </si>
  <si>
    <t>&lt;p&gt;SCHOCK zlewozmywak MANHATTAN D-100XS Asphalt CRISTALITE®&lt;/p&gt;&lt;p&gt;&lt;img src=https://www.schock.com.pl/img/cms/klimaneutral.png alt=klimaneutral produkt width=80% /&gt;&lt;/p&gt;</t>
  </si>
  <si>
    <t>Zlewozmywak MANHATTAN D-100XS Asphalt CRISTALITE® SCHOCK</t>
  </si>
  <si>
    <t>zlew, zlewozmywak, MANHATTAN, D-100XS, Asphalt, CRISTALITE®</t>
  </si>
  <si>
    <t>Materiał:CRISTALITE®,Montaż:wpuszczany,Zlewozmywak odwracalny:TAK,Możliwość montażu młynka:TAK,Minimalna podbudowa:40cm,Wymiary zewnętrzne mm:640x510,Wymiary komór dł./szr./gł. mm:312x440x195,Kolor:Asphalt</t>
  </si>
  <si>
    <t>MANHATTAN D-100XS Alpaka CRISTALITE®</t>
  </si>
  <si>
    <t>&lt;p&gt;SCHOCK zlewozmywak MANHATTAN D-100XS Alpaka CRISTALITE®&lt;/p&gt;&lt;p&gt;&lt;img src=https://www.schock.com.pl/img/cms/klimaneutral.png alt=klimaneutral produkt width=80% /&gt;&lt;/p&gt;</t>
  </si>
  <si>
    <t>Zlewozmywak MANHATTAN D-100XS Alpaka CRISTALITE® SCHOCK</t>
  </si>
  <si>
    <t>zlew, zlewozmywak, MANHATTAN, D-100XS, Alpaka, CRISTALITE®</t>
  </si>
  <si>
    <t>Materiał:CRISTALITE®,Montaż:wpuszczany,Zlewozmywak odwracalny:TAK,Możliwość montażu młynka:TAK,Minimalna podbudowa:40cm,Wymiary zewnętrzne mm:640x510,Wymiary komór dł./szr./gł. mm:312x440x195,Kolor:Alpaka</t>
  </si>
  <si>
    <t>MANHATTAN D-100XS Inca CRISTALITE®</t>
  </si>
  <si>
    <t>&lt;p&gt;SCHOCK zlewozmywak MANHATTAN D-100XS Inca CRISTALITE®&lt;/p&gt;&lt;p&gt;&lt;img src=https://www.schock.com.pl/img/cms/klimaneutral.png alt=klimaneutral produkt width=80% /&gt;&lt;/p&gt;</t>
  </si>
  <si>
    <t>Zlewozmywak MANHATTAN D-100XS Inca CRISTALITE® SCHOCK</t>
  </si>
  <si>
    <t>zlew, zlewozmywak, MANHATTAN, D-100XS, Inca, CRISTALITE®</t>
  </si>
  <si>
    <t>Materiał:CRISTALITE®,Montaż:wpuszczany,Zlewozmywak odwracalny:TAK,Możliwość montażu młynka:TAK,Minimalna podbudowa:40cm,Wymiary zewnętrzne mm:640x510,Wymiary komór dł./szr./gł. mm:312x440x195,Kolor:Inca</t>
  </si>
  <si>
    <t>MANHATTAN D-100XS Roca CRISTALITE®</t>
  </si>
  <si>
    <t>&lt;p&gt;SCHOCK zlewozmywak MANHATTAN D-100XS Roca CRISTALITE®&lt;/p&gt;&lt;p&gt;&lt;img src=https://www.schock.com.pl/img/cms/klimaneutral.png alt=klimaneutral produkt width=80% /&gt;&lt;/p&gt;</t>
  </si>
  <si>
    <t>Zlewozmywak MANHATTAN D-100XS Roca CRISTALITE® SCHOCK</t>
  </si>
  <si>
    <t>zlew, zlewozmywak, MANHATTAN, D-100XS, Roca, CRISTALITE®</t>
  </si>
  <si>
    <t>Materiał:CRISTALITE®,Montaż:wpuszczany,Zlewozmywak odwracalny:TAK,Możliwość montażu młynka:TAK,Minimalna podbudowa:40cm,Wymiary zewnętrzne mm:640x510,Wymiary komór dł./szr./gł. mm:312x440x195,Kolor:Roca</t>
  </si>
  <si>
    <t>MANHATTAN D-100XS Cascada CRISTALITE®</t>
  </si>
  <si>
    <t>&lt;p&gt;SCHOCK zlewozmywak MANHATTAN D-100XS Cascada CRISTALITE®&lt;/p&gt;&lt;p&gt;&lt;img src=https://www.schock.com.pl/img/cms/klimaneutral.png alt=klimaneutral produkt width=80% /&gt;&lt;/p&gt;</t>
  </si>
  <si>
    <t>Zlewozmywak MANHATTAN D-100XS Cascada CRISTALITE® SCHOCK</t>
  </si>
  <si>
    <t>zlew, zlewozmywak, MANHATTAN, D-100XS, Cascada, CRISTALITE®</t>
  </si>
  <si>
    <t>Materiał:CRISTALITE®,Montaż:wpuszczany,Zlewozmywak odwracalny:TAK,Możliwość montażu młynka:TAK,Minimalna podbudowa:40cm,Wymiary zewnętrzne mm:640x510,Wymiary komór dł./szr./gł. mm:312x440x195,Kolor:Cascada</t>
  </si>
  <si>
    <t>MANHATTAN D-100S Nero CRISTALITE®</t>
  </si>
  <si>
    <t>&lt;p&gt;SCHOCK zlewozmywak MANHATTAN D-100S Nero CRISTALITE®&lt;/p&gt;&lt;p&gt;&lt;img src=https://www.schock.com.pl/img/cms/klimaneutral.png alt=klimaneutral produkt width=80% /&gt;&lt;/p&gt;</t>
  </si>
  <si>
    <t>Zlewozmywak MANHATTAN D-100S Nero CRISTALITE® SCHOCK</t>
  </si>
  <si>
    <t>zlew, zlewozmywak, MANHATTAN, D-100S, Nero, CRISTALITE®</t>
  </si>
  <si>
    <t>Materiał:CRISTALITE®,Montaż:wpuszczany,Zlewozmywak odwracalny:TAK,Możliwość montażu młynka:TAK,Minimalna podbudowa:45cm,Wymiary zewnętrzne mm:690x510,Wymiary komór dł./szr./gł. mm:365x448x195,Kolor:Nero</t>
  </si>
  <si>
    <t>MANHATTAN D-100S Asphalt CRISTALITE®</t>
  </si>
  <si>
    <t>&lt;p&gt;SCHOCK zlewozmywak MANHATTAN D-100S Asphalt CRISTALITE®&lt;/p&gt;&lt;p&gt;&lt;img src=https://www.schock.com.pl/img/cms/klimaneutral.png alt=klimaneutral produkt width=80% /&gt;&lt;/p&gt;</t>
  </si>
  <si>
    <t>Zlewozmywak MANHATTAN D-100S Asphalt CRISTALITE® SCHOCK</t>
  </si>
  <si>
    <t>zlew, zlewozmywak, MANHATTAN, D-100S, Asphalt, CRISTALITE®</t>
  </si>
  <si>
    <t>Materiał:CRISTALITE®,Montaż:wpuszczany,Zlewozmywak odwracalny:TAK,Możliwość montażu młynka:TAK,Minimalna podbudowa:45cm,Wymiary zewnętrzne mm:690x510,Wymiary komór dł./szr./gł. mm:365x448x195,Kolor:Asphalt</t>
  </si>
  <si>
    <t>MANHATTAN D-100S Alpaka CRISTALITE®</t>
  </si>
  <si>
    <t>&lt;p&gt;SCHOCK zlewozmywak MANHATTAN D-100S Alpaka CRISTALITE®&lt;/p&gt;&lt;p&gt;&lt;img src=https://www.schock.com.pl/img/cms/klimaneutral.png alt=klimaneutral produkt width=80% /&gt;&lt;/p&gt;</t>
  </si>
  <si>
    <t>Zlewozmywak MANHATTAN D-100S Alpaka CRISTALITE® SCHOCK</t>
  </si>
  <si>
    <t>zlew, zlewozmywak, MANHATTAN, D-100S, Alpaka, CRISTALITE®</t>
  </si>
  <si>
    <t>Materiał:CRISTALITE®,Montaż:wpuszczany,Zlewozmywak odwracalny:TAK,Możliwość montażu młynka:TAK,Minimalna podbudowa:45cm,Wymiary zewnętrzne mm:690x510,Wymiary komór dł./szr./gł. mm:365x448x195,Kolor:Alpaka</t>
  </si>
  <si>
    <t>MANHATTAN D-100S Inca CRISTALITE®</t>
  </si>
  <si>
    <t>&lt;p&gt;SCHOCK zlewozmywak MANHATTAN D-100S Inca CRISTALITE®&lt;/p&gt;&lt;p&gt;&lt;img src=https://www.schock.com.pl/img/cms/klimaneutral.png alt=klimaneutral produkt width=80% /&gt;&lt;/p&gt;</t>
  </si>
  <si>
    <t>Zlewozmywak MANHATTAN D-100S Inca CRISTALITE® SCHOCK</t>
  </si>
  <si>
    <t>zlew, zlewozmywak, MANHATTAN, D-100S, Inca, CRISTALITE®</t>
  </si>
  <si>
    <t>Materiał:CRISTALITE®,Montaż:wpuszczany,Zlewozmywak odwracalny:TAK,Możliwość montażu młynka:TAK,Minimalna podbudowa:45cm,Wymiary zewnętrzne mm:690x510,Wymiary komór dł./szr./gł. mm:365x448x195,Kolor:Inca</t>
  </si>
  <si>
    <t>MANHATTAN D-100S Roca CRISTALITE®</t>
  </si>
  <si>
    <t>&lt;p&gt;SCHOCK zlewozmywak MANHATTAN D-100S Roca CRISTALITE®&lt;/p&gt;&lt;p&gt;&lt;img src=https://www.schock.com.pl/img/cms/klimaneutral.png alt=klimaneutral produkt width=80% /&gt;&lt;/p&gt;</t>
  </si>
  <si>
    <t>Zlewozmywak MANHATTAN D-100S Roca CRISTALITE® SCHOCK</t>
  </si>
  <si>
    <t>zlew, zlewozmywak, MANHATTAN, D-100S, Roca, CRISTALITE®</t>
  </si>
  <si>
    <t>Materiał:CRISTALITE®,Montaż:wpuszczany,Zlewozmywak odwracalny:TAK,Możliwość montażu młynka:TAK,Minimalna podbudowa:45cm,Wymiary zewnętrzne mm:690x510,Wymiary komór dł./szr./gł. mm:365x448x195,Kolor:Roca</t>
  </si>
  <si>
    <t>MANHATTAN D-100S Cascada CRISTALITE®</t>
  </si>
  <si>
    <t>&lt;p&gt;SCHOCK zlewozmywak MANHATTAN D-100S Cascada CRISTALITE®&lt;/p&gt;&lt;p&gt;&lt;img src=https://www.schock.com.pl/img/cms/klimaneutral.png alt=klimaneutral produkt width=80% /&gt;&lt;/p&gt;</t>
  </si>
  <si>
    <t>Zlewozmywak MANHATTAN D-100S Cascada CRISTALITE® SCHOCK</t>
  </si>
  <si>
    <t>zlew, zlewozmywak, MANHATTAN, D-100S, Cascada, CRISTALITE®</t>
  </si>
  <si>
    <t>Materiał:CRISTALITE®,Montaż:wpuszczany,Zlewozmywak odwracalny:TAK,Możliwość montażu młynka:TAK,Minimalna podbudowa:45cm,Wymiary zewnętrzne mm:690x510,Wymiary komór dł./szr./gł. mm:365x448x195,Kolor:Cascada</t>
  </si>
  <si>
    <t>MANHATTAN D-100L Nero CRISTALITE®</t>
  </si>
  <si>
    <t>&lt;p&gt;SCHOCK zlewozmywak MANHATTAN D-100L Nero CRISTALITE®&lt;/p&gt;&lt;p&gt;&lt;img src=https://www.schock.com.pl/img/cms/klimaneutral.png alt=klimaneutral produkt width=80% /&gt;&lt;/p&gt;</t>
  </si>
  <si>
    <t>zlew, zlewozmywak, MANHATTAN, D100L, Nero, CRISTALITE®</t>
  </si>
  <si>
    <t>Zlewozmywak MANHATTAN D-100L Nero CRISTALITE® SCHOCK</t>
  </si>
  <si>
    <t>zlew, zlewozmywak, MANHATTAN, D-100L, Nero, CRISTALITE®</t>
  </si>
  <si>
    <t>Materiał:CRISTALITE®,Montaż:wpuszczany,Zlewozmywak odwracalny:TAK,Możliwość montażu młynka:TAK,Minimalna podbudowa:60cm,Wymiary zewnętrzne mm:1000x510,Wymiary komór dł./szr./gł. mm:500x446x195,Kolor:Nero</t>
  </si>
  <si>
    <t>MANHATTAN D-100L Asphalt CRISTALITE®</t>
  </si>
  <si>
    <t>&lt;p&gt;SCHOCK zlewozmywak MANHATTAN D-100L Asphalt CRISTALITE®&lt;/p&gt;&lt;p&gt;&lt;img src=https://www.schock.com.pl/img/cms/klimaneutral.png alt=klimaneutral produkt width=80% /&gt;&lt;/p&gt;</t>
  </si>
  <si>
    <t>zlew, zlewozmywak, MANHATTAN, D100L, Asphalt, CRISTALITE®</t>
  </si>
  <si>
    <t>Zlewozmywak MANHATTAN D-100L Asphalt CRISTALITE® SCHOCK</t>
  </si>
  <si>
    <t>zlew, zlewozmywak, MANHATTAN, D-100L, Asphalt, CRISTALITE®</t>
  </si>
  <si>
    <t>Materiał:CRISTALITE®,Montaż:wpuszczany,Zlewozmywak odwracalny:TAK,Możliwość montażu młynka:TAK,Minimalna podbudowa:60cm,Wymiary zewnętrzne mm:1000x510,Wymiary komór dł./szr./gł. mm:500x446x195,Kolor:Asphalt</t>
  </si>
  <si>
    <t>MANHATTAN D-100L Alpaka CRISTALITE®</t>
  </si>
  <si>
    <t>&lt;p&gt;SCHOCK zlewozmywak MANHATTAN D-100L Alpaka CRISTALITE®&lt;/p&gt;&lt;p&gt;&lt;img src=https://www.schock.com.pl/img/cms/klimaneutral.png alt=klimaneutral produkt width=80% /&gt;&lt;/p&gt;</t>
  </si>
  <si>
    <t>zlew, zlewozmywak, MANHATTAN, D100L, Alpaka, CRISTALITE®</t>
  </si>
  <si>
    <t>Zlewozmywak MANHATTAN D-100L Alpaka CRISTALITE® SCHOCK</t>
  </si>
  <si>
    <t>zlew, zlewozmywak, MANHATTAN, D-100L, Alpaka, CRISTALITE®</t>
  </si>
  <si>
    <t>Materiał:CRISTALITE®,Montaż:wpuszczany,Zlewozmywak odwracalny:TAK,Możliwość montażu młynka:TAK,Minimalna podbudowa:60cm,Wymiary zewnętrzne mm:1000x510,Wymiary komór dł./szr./gł. mm:500x446x195,Kolor:Alpaka</t>
  </si>
  <si>
    <t>MANHATTAN D-100L Inca CRISTALITE®</t>
  </si>
  <si>
    <t>&lt;p&gt;SCHOCK zlewozmywak MANHATTAN D-100L Inca CRISTALITE®&lt;/p&gt;&lt;p&gt;&lt;img src=https://www.schock.com.pl/img/cms/klimaneutral.png alt=klimaneutral produkt width=80% /&gt;&lt;/p&gt;</t>
  </si>
  <si>
    <t>zlew, zlewozmywak, MANHATTAN, D100L, Inca, CRISTALITE®</t>
  </si>
  <si>
    <t>Zlewozmywak MANHATTAN D-100L Inca CRISTALITE® SCHOCK</t>
  </si>
  <si>
    <t>zlew, zlewozmywak, MANHATTAN, D-100L, Inca, CRISTALITE®</t>
  </si>
  <si>
    <t>Materiał:CRISTALITE®,Montaż:wpuszczany,Zlewozmywak odwracalny:TAK,Możliwość montażu młynka:TAK,Minimalna podbudowa:60cm,Wymiary zewnętrzne mm:1000x510,Wymiary komór dł./szr./gł. mm:500x446x195,Kolor:Inca</t>
  </si>
  <si>
    <t>MANHATTAN D-100L Roca CRISTALITE®</t>
  </si>
  <si>
    <t>&lt;p&gt;SCHOCK zlewozmywak MANHATTAN D-100L Roca CRISTALITE®&lt;/p&gt;&lt;p&gt;&lt;img src=https://www.schock.com.pl/img/cms/klimaneutral.png alt=klimaneutral produkt width=80% /&gt;&lt;/p&gt;</t>
  </si>
  <si>
    <t>zlew, zlewozmywak, MANHATTAN, D100L, Roca, CRISTALITE®</t>
  </si>
  <si>
    <t>Zlewozmywak MANHATTAN D-100L Roca CRISTALITE® SCHOCK</t>
  </si>
  <si>
    <t>zlew, zlewozmywak, MANHATTAN, D-100L, Roca, CRISTALITE®</t>
  </si>
  <si>
    <t>Materiał:CRISTALITE®,Montaż:wpuszczany,Zlewozmywak odwracalny:TAK,Możliwość montażu młynka:TAK,Minimalna podbudowa:60cm,Wymiary zewnętrzne mm:1000x510,Wymiary komór dł./szr./gł. mm:500x446x195,Kolor:Roca</t>
  </si>
  <si>
    <t>MANHATTAN D-100L Volcan CRISTALITE®</t>
  </si>
  <si>
    <t>&lt;p&gt;SCHOCK zlewozmywak MANHATTAN D-100L Volcan CRISTALITE®&lt;/p&gt;&lt;p&gt;&lt;img src=https://www.schock.com.pl/img/cms/klimaneutral.png alt=klimaneutral produkt width=80% /&gt;&lt;/p&gt;</t>
  </si>
  <si>
    <t>zlew, zlewozmywak, MANHATTAN, D100L, Volcan, CRISTALITE®</t>
  </si>
  <si>
    <t>Zlewozmywak MANHATTAN D-100L Volcan CRISTALITE® SCHOCK</t>
  </si>
  <si>
    <t>zlew, zlewozmywak, MANHATTAN, D-100L, Volcan, CRISTALITE®</t>
  </si>
  <si>
    <t>Materiał:CRISTALITE®,Montaż:wpuszczany,Zlewozmywak odwracalny:TAK,Możliwość montażu młynka:TAK,Minimalna podbudowa:60cm,Wymiary zewnętrzne mm:1000x510,Wymiary komór dł./szr./gł. mm:500x446x195,Kolor:Volcan</t>
  </si>
  <si>
    <t>MANHATTAN D-100L Cascada CRISTALITE®</t>
  </si>
  <si>
    <t>&lt;p&gt;SCHOCK zlewozmywak MANHATTAN D-100L Cascada CRISTALITE®&lt;/p&gt;&lt;p&gt;&lt;img src=https://www.schock.com.pl/img/cms/klimaneutral.png alt=klimaneutral produkt width=80% /&gt;&lt;/p&gt;</t>
  </si>
  <si>
    <t>zlew, zlewozmywak, MANHATTAN, D100L, Cascada, CRISTALITE®</t>
  </si>
  <si>
    <t>Zlewozmywak MANHATTAN D-100L Cascada CRISTALITE® SCHOCK</t>
  </si>
  <si>
    <t>zlew, zlewozmywak, MANHATTAN, D-100L, Cascada, CRISTALITE®</t>
  </si>
  <si>
    <t>Materiał:CRISTALITE®,Montaż:wpuszczany,Zlewozmywak odwracalny:TAK,Możliwość montażu młynka:TAK,Minimalna podbudowa:60cm,Wymiary zewnętrzne mm:1000x510,Wymiary komór dł./szr./gł. mm:500x446x195,Kolor:Cascada</t>
  </si>
  <si>
    <t>MANHATTAN R-100 Croma CRISTALITE®</t>
  </si>
  <si>
    <t>&lt;p&gt;SCHOCK zlewozmywak MANHATTAN R-100 Croma CRISTALITE®&lt;/p&gt;&lt;p&gt;&lt;img src=https://www.schock.com.pl/img/cms/klimaneutral.png alt=klimaneutral produkt width=80% /&gt;&lt;/p&gt;</t>
  </si>
  <si>
    <t>Zlewozmywak MANHATTAN R-100 Croma CRISTALITE® SCHOCK</t>
  </si>
  <si>
    <t>zlew, zlewozmywak, MANHATTAN, R-100, Croma, CRISTALITE®</t>
  </si>
  <si>
    <t>Materiał:CRISTALITE®,Montaż:wpuszczany,Zlewozmywak odwracalny:NIE,Możliwość montażu młynka:TAK,Minimalna podbudowa:45cm,Wymiary zewnętrzne mm:470x490,Wymiary komór dł./szr./gł. mm:390x347x200,Kolor:Croma</t>
  </si>
  <si>
    <t>MANHATTAN R-100 Nero CRISTALITE®</t>
  </si>
  <si>
    <t>&lt;p&gt;SCHOCK zlewozmywak MANHATTAN R-100 Nero CRISTALITE®&lt;/p&gt;&lt;p&gt;&lt;img src=https://www.schock.com.pl/img/cms/klimaneutral.png alt=klimaneutral produkt width=80% /&gt;&lt;/p&gt;</t>
  </si>
  <si>
    <t>Zlewozmywak MANHATTAN R-100 Nero CRISTALITE® SCHOCK</t>
  </si>
  <si>
    <t>zlew, zlewozmywak, MANHATTAN, R-100, Nero, CRISTALITE®</t>
  </si>
  <si>
    <t>Materiał:CRISTALITE®,Montaż:wpuszczany,Zlewozmywak odwracalny:NIE,Możliwość montażu młynka:TAK,Minimalna podbudowa:45cm,Wymiary zewnętrzne mm:470x490,Wymiary komór dł./szr./gł. mm:390x347x200,Kolor:Nero</t>
  </si>
  <si>
    <t>MANHATTAN R-100 Onyx CRISTALITE®</t>
  </si>
  <si>
    <t>&lt;p&gt;SCHOCK zlewozmywak MANHATTAN R-100 Onyx CRISTALITE®&lt;/p&gt;&lt;p&gt;&lt;img src=https://www.schock.com.pl/img/cms/klimaneutral.png alt=klimaneutral produkt width=80% /&gt;&lt;/p&gt;</t>
  </si>
  <si>
    <t>Zlewozmywak MANHATTAN R-100 Onyx CRISTALITE® SCHOCK</t>
  </si>
  <si>
    <t>zlew, zlewozmywak, MANHATTAN, R-100, Onyx, CRISTALITE®</t>
  </si>
  <si>
    <t>Materiał:CRISTALITE®,Montaż:wpuszczany,Zlewozmywak odwracalny:NIE,Możliwość montażu młynka:TAK,Minimalna podbudowa:45cm,Wymiary zewnętrzne mm:470x490,Wymiary komór dł./szr./gł. mm:390x347x200,Kolor:Onyx</t>
  </si>
  <si>
    <t>MANHATTAN R-100 Asphalt CRISTALITE®</t>
  </si>
  <si>
    <t>&lt;p&gt;SCHOCK zlewozmywak MANHATTAN R-100 Asphalt CRISTALITE®&lt;/p&gt;&lt;p&gt;&lt;img src=https://www.schock.com.pl/img/cms/klimaneutral.png alt=klimaneutral produkt width=80% /&gt;&lt;/p&gt;</t>
  </si>
  <si>
    <t>Zlewozmywak MANHATTAN R-100 Asphalt CRISTALITE® SCHOCK</t>
  </si>
  <si>
    <t>zlew, zlewozmywak, MANHATTAN, R-100, Asphalt, CRISTALITE®</t>
  </si>
  <si>
    <t>Materiał:CRISTALITE®,Montaż:wpuszczany,Zlewozmywak odwracalny:NIE,Możliwość montażu młynka:TAK,Minimalna podbudowa:45cm,Wymiary zewnętrzne mm:470x490,Wymiary komór dł./szr./gł. mm:390x347x200,Kolor:Asphalt</t>
  </si>
  <si>
    <t>MANHATTAN R-100 Alpaka CRISTALITE®</t>
  </si>
  <si>
    <t>&lt;p&gt;SCHOCK zlewozmywak MANHATTAN R-100 Alpaka CRISTALITE®&lt;/p&gt;&lt;p&gt;&lt;img src=https://www.schock.com.pl/img/cms/klimaneutral.png alt=klimaneutral produkt width=80% /&gt;&lt;/p&gt;</t>
  </si>
  <si>
    <t>Zlewozmywak MANHATTAN R-100 Alpaka CRISTALITE® SCHOCK</t>
  </si>
  <si>
    <t>zlew, zlewozmywak, MANHATTAN, R-100, Alpaka, CRISTALITE®</t>
  </si>
  <si>
    <t>Materiał:CRISTALITE®,Montaż:wpuszczany,Zlewozmywak odwracalny:NIE,Możliwość montażu młynka:TAK,Minimalna podbudowa:45cm,Wymiary zewnętrzne mm:470x490,Wymiary komór dł./szr./gł. mm:390x347x200,Kolor:Alpaka</t>
  </si>
  <si>
    <t>MANHATTAN R-100 Inca CRISTALITE®</t>
  </si>
  <si>
    <t>&lt;p&gt;SCHOCK zlewozmywak MANHATTAN R-100 Inca CRISTALITE®&lt;/p&gt;&lt;p&gt;&lt;img src=https://www.schock.com.pl/img/cms/klimaneutral.png alt=klimaneutral produkt width=80% /&gt;&lt;/p&gt;</t>
  </si>
  <si>
    <t>Zlewozmywak MANHATTAN R-100 Inca CRISTALITE® SCHOCK</t>
  </si>
  <si>
    <t>zlew, zlewozmywak, MANHATTAN, R-100, Inca, CRISTALITE®</t>
  </si>
  <si>
    <t>Materiał:CRISTALITE®,Montaż:wpuszczany,Zlewozmywak odwracalny:NIE,Możliwość montażu młynka:TAK,Minimalna podbudowa:45cm,Wymiary zewnętrzne mm:470x490,Wymiary komór dł./szr./gł. mm:390x347x200,Kolor:Inca</t>
  </si>
  <si>
    <t>MANHATTAN R-100 Roca CRISTALITE®</t>
  </si>
  <si>
    <t>&lt;p&gt;SCHOCK zlewozmywak MANHATTAN R-100 Roca CRISTALITE®&lt;/p&gt;&lt;p&gt;&lt;img src=https://www.schock.com.pl/img/cms/klimaneutral.png alt=klimaneutral produkt width=80% /&gt;&lt;/p&gt;</t>
  </si>
  <si>
    <t>Zlewozmywak MANHATTAN R-100 Roca CRISTALITE® SCHOCK</t>
  </si>
  <si>
    <t>zlew, zlewozmywak, MANHATTAN, R-100, Roca, CRISTALITE®</t>
  </si>
  <si>
    <t>Materiał:CRISTALITE®,Montaż:wpuszczany,Zlewozmywak odwracalny:NIE,Możliwość montażu młynka:TAK,Minimalna podbudowa:45cm,Wymiary zewnętrzne mm:470x490,Wymiary komór dł./szr./gł. mm:390x347x200,Kolor:Roca</t>
  </si>
  <si>
    <t>MANHATTAN R-100 Volcan CRISTALITE®</t>
  </si>
  <si>
    <t>&lt;p&gt;SCHOCK zlewozmywak MANHATTAN R-100 Volcan CRISTALITE®&lt;/p&gt;&lt;p&gt;&lt;img src=https://www.schock.com.pl/img/cms/klimaneutral.png alt=klimaneutral produkt width=80% /&gt;&lt;/p&gt;</t>
  </si>
  <si>
    <t>Zlewozmywak MANHATTAN R-100 Volcan CRISTALITE® SCHOCK</t>
  </si>
  <si>
    <t>zlew, zlewozmywak, MANHATTAN, R-100, Volcan, CRISTALITE®</t>
  </si>
  <si>
    <t>Materiał:CRISTALITE®,Montaż:wpuszczany,Zlewozmywak odwracalny:NIE,Możliwość montażu młynka:TAK,Minimalna podbudowa:45cm,Wymiary zewnętrzne mm:470x490,Wymiary komór dł./szr./gł. mm:390x347x200,Kolor:Volcan</t>
  </si>
  <si>
    <t>NEMO N-100S Nero CRISTALITE®</t>
  </si>
  <si>
    <t>&lt;p&gt;SCHOCK zlewozmywak NEMO N-100S Nero CRISTALITE®&lt;/p&gt;&lt;p&gt;&lt;img src=https://www.schock.com.pl/img/cms/klimaneutral.png alt=klimaneutral produkt width=80% /&gt;&lt;/p&gt;</t>
  </si>
  <si>
    <t>Zlewozmywak NEMO N-100S Nero CRISTALITE® SCHOCK</t>
  </si>
  <si>
    <t>zlew, zlewozmywak, NEMO, N-100S, Nero, CRISTALITE®</t>
  </si>
  <si>
    <t>Materiał:CRISTALITE®,Montaż:wpuszczany,Zlewozmywak odwracalny:NIE,Możliwość montażu młynka:TAK,Minimalna podbudowa:50cm,Wymiary zewnętrzne mm:490x510,Wymiary komór dł./szr./gł. mm:434x364x180,Kolor:Nero</t>
  </si>
  <si>
    <t>NEMO N-100S Asphalt CRISTALITE®</t>
  </si>
  <si>
    <t>&lt;p&gt;SCHOCK zlewozmywak NEMO N-100S Asphalt CRISTALITE®&lt;/p&gt;&lt;p&gt;&lt;img src=https://www.schock.com.pl/img/cms/klimaneutral.png alt=klimaneutral produkt width=80% /&gt;&lt;/p&gt;</t>
  </si>
  <si>
    <t>Zlewozmywak NEMO N-100S Asphalt CRISTALITE® SCHOCK</t>
  </si>
  <si>
    <t>zlew, zlewozmywak, NEMO, N-100S, Asphalt, CRISTALITE®</t>
  </si>
  <si>
    <t>Materiał:CRISTALITE®,Montaż:wpuszczany,Zlewozmywak odwracalny:NIE,Możliwość montażu młynka:TAK,Minimalna podbudowa:50cm,Wymiary zewnętrzne mm:490x510,Wymiary komór dł./szr./gł. mm:434x364x180,Kolor:Asphalt</t>
  </si>
  <si>
    <t>NEMO N-100S Alpaka CRISTALITE®</t>
  </si>
  <si>
    <t>&lt;p&gt;SCHOCK zlewozmywak NEMO N-100S Alpaka CRISTALITE®&lt;/p&gt;&lt;p&gt;&lt;img src=https://www.schock.com.pl/img/cms/klimaneutral.png alt=klimaneutral produkt width=80% /&gt;&lt;/p&gt;</t>
  </si>
  <si>
    <t>Zlewozmywak NEMO N-100S Alpaka CRISTALITE® SCHOCK</t>
  </si>
  <si>
    <t>zlew, zlewozmywak, NEMO, N-100S, Alpaka, CRISTALITE®</t>
  </si>
  <si>
    <t>Materiał:CRISTALITE®,Montaż:wpuszczany,Zlewozmywak odwracalny:NIE,Możliwość montażu młynka:TAK,Minimalna podbudowa:50cm,Wymiary zewnętrzne mm:490x510,Wymiary komór dł./szr./gł. mm:434x364x180,Kolor:Alpaka</t>
  </si>
  <si>
    <t>NEMO N-100S Inca CRISTALITE®</t>
  </si>
  <si>
    <t>&lt;p&gt;SCHOCK zlewozmywak NEMO N-100S Inca CRISTALITE®&lt;/p&gt;&lt;p&gt;&lt;img src=https://www.schock.com.pl/img/cms/klimaneutral.png alt=klimaneutral produkt width=80% /&gt;&lt;/p&gt;</t>
  </si>
  <si>
    <t>Zlewozmywak NEMO N-100S Inca CRISTALITE® SCHOCK</t>
  </si>
  <si>
    <t>zlew, zlewozmywak, NEMO, N-100S, Inca, CRISTALITE®</t>
  </si>
  <si>
    <t>Materiał:CRISTALITE®,Montaż:wpuszczany,Zlewozmywak odwracalny:NIE,Możliwość montażu młynka:TAK,Minimalna podbudowa:50cm,Wymiary zewnętrzne mm:490x510,Wymiary komór dł./szr./gł. mm:434x364x180,Kolor:Inca</t>
  </si>
  <si>
    <t>NEMO N-100S Roca CRISTALITE®</t>
  </si>
  <si>
    <t>&lt;p&gt;SCHOCK zlewozmywak NEMO N-100S Roca CRISTALITE®&lt;/p&gt;&lt;p&gt;&lt;img src=https://www.schock.com.pl/img/cms/klimaneutral.png alt=klimaneutral produkt width=80% /&gt;&lt;/p&gt;</t>
  </si>
  <si>
    <t>Zlewozmywak NEMO N-100S Roca CRISTALITE® SCHOCK</t>
  </si>
  <si>
    <t>zlew, zlewozmywak, NEMO, N-100S, Roca, CRISTALITE®</t>
  </si>
  <si>
    <t>Materiał:CRISTALITE®,Montaż:wpuszczany,Zlewozmywak odwracalny:NIE,Możliwość montażu młynka:TAK,Minimalna podbudowa:50cm,Wymiary zewnętrzne mm:490x510,Wymiary komór dł./szr./gł. mm:434x364x180,Kolor:Roca</t>
  </si>
  <si>
    <t>NEMO N-100S Cascada CRISTALITE®</t>
  </si>
  <si>
    <t>&lt;p&gt;SCHOCK zlewozmywak NEMO N-100S Cascada CRISTALITE®&lt;/p&gt;&lt;p&gt;&lt;img src=https://www.schock.com.pl/img/cms/klimaneutral.png alt=klimaneutral produkt width=80% /&gt;&lt;/p&gt;</t>
  </si>
  <si>
    <t>Zlewozmywak NEMO N-100S Cascada CRISTALITE® SCHOCK</t>
  </si>
  <si>
    <t>zlew, zlewozmywak, NEMO, N-100S, Cascada, CRISTALITE®</t>
  </si>
  <si>
    <t>Materiał:CRISTALITE®,Montaż:wpuszczany,Zlewozmywak odwracalny:NIE,Możliwość montażu młynka:TAK,Minimalna podbudowa:50cm,Wymiary zewnętrzne mm:490x510,Wymiary komór dł./szr./gł. mm:434x364x180,Kolor:Cascada</t>
  </si>
  <si>
    <t>NEMO N-100S Sage CRISTALITE®</t>
  </si>
  <si>
    <t>&lt;p&gt;SCHOCK zlewozmywak NEMO N-100S Sage CRISTALITE®&lt;/p&gt;&lt;p&gt;&lt;img src=https://www.schock.com.pl/img/cms/klimaneutral.png alt=klimaneutral produkt width=80% /&gt;&lt;/p&gt;</t>
  </si>
  <si>
    <t>Zlewozmywak NEMO N-100S Sage CRISTALITE® SCHOCK</t>
  </si>
  <si>
    <t>zlew, zlewozmywak, NEMO, N-100S, Sage, CRISTALITE®</t>
  </si>
  <si>
    <t>Materiał:CRISTALITE®,Montaż:wpuszczany,Zlewozmywak odwracalny:NIE,Możliwość montażu młynka:TAK,Minimalna podbudowa:50cm,Wymiary zewnętrzne mm:490x510,Wymiary komór dł./szr./gł. mm:434x364x180,Kolor:Sage</t>
  </si>
  <si>
    <t>NEMO N-100S Canyon CRISTALITE®</t>
  </si>
  <si>
    <t>&lt;p&gt;SCHOCK zlewozmywak NEMO N-100S Canyon CRISTALITE®&lt;/p&gt;&lt;p&gt;&lt;img src=https://www.schock.com.pl/img/cms/klimaneutral.png alt=klimaneutral produkt width=80% /&gt;&lt;/p&gt;</t>
  </si>
  <si>
    <t>Zlewozmywak NEMO N-100S Canyon CRISTALITE® SCHOCK</t>
  </si>
  <si>
    <t>zlew, zlewozmywak, NEMO, N-100S, Canyon, CRISTALITE®</t>
  </si>
  <si>
    <t>Materiał:CRISTALITE®,Montaż:wpuszczany,Zlewozmywak odwracalny:NIE,Możliwość montażu młynka:TAK,Minimalna podbudowa:50cm,Wymiary zewnętrzne mm:490x510,Wymiary komór dł./szr./gł. mm:434x364x180,Kolor:Canyon</t>
  </si>
  <si>
    <t>NEMO N-100 Nero CRISTALITE®</t>
  </si>
  <si>
    <t>&lt;p&gt;SCHOCK zlewozmywak NEMO N-100 Nero CRISTALITE®&lt;/p&gt;&lt;p&gt;&lt;img src=https://www.schock.com.pl/img/cms/klimaneutral.png alt=klimaneutral produkt width=80% /&gt;&lt;/p&gt;</t>
  </si>
  <si>
    <t>Zlewozmywak NEMO N-100 Nero CRISTALITE® SCHOCK</t>
  </si>
  <si>
    <t>zlew, zlewozmywak, NEMO, N-100, Nero, CRISTALITE®</t>
  </si>
  <si>
    <t>Materiał:CRISTALITE®,Montaż:wpuszczany,Zlewozmywak odwracalny:NIE,Możliwość montażu młynka:TAK,Minimalna podbudowa:60cm,Wymiary zewnętrzne mm:570x510,Wymiary komór dł./szr./gł. mm:514x358x180,Kolor:Nero</t>
  </si>
  <si>
    <t>NEMO N-100 Asphalt CRISTALITE®</t>
  </si>
  <si>
    <t>&lt;p&gt;SCHOCK zlewozmywak NEMO N-100 Asphalt CRISTALITE®&lt;/p&gt;&lt;p&gt;&lt;img src=https://www.schock.com.pl/img/cms/klimaneutral.png alt=klimaneutral produkt width=80% /&gt;&lt;/p&gt;</t>
  </si>
  <si>
    <t>Zlewozmywak NEMO N-100 Asphalt CRISTALITE® SCHOCK</t>
  </si>
  <si>
    <t>zlew, zlewozmywak, NEMO, N-100, Asphalt, CRISTALITE®</t>
  </si>
  <si>
    <t>Materiał:CRISTALITE®,Montaż:wpuszczany,Zlewozmywak odwracalny:NIE,Możliwość montażu młynka:TAK,Minimalna podbudowa:60cm,Wymiary zewnętrzne mm:570x510,Wymiary komór dł./szr./gł. mm:514x358x180,Kolor:Asphalt</t>
  </si>
  <si>
    <t>NEMO N-100 Alpaka CRISTALITE®</t>
  </si>
  <si>
    <t>&lt;p&gt;SCHOCK zlewozmywak NEMO N-100 Alpaka CRISTALITE®&lt;/p&gt;&lt;p&gt;&lt;img src=https://www.schock.com.pl/img/cms/klimaneutral.png alt=klimaneutral produkt width=80% /&gt;&lt;/p&gt;</t>
  </si>
  <si>
    <t>Zlewozmywak NEMO N-100 Alpaka CRISTALITE® SCHOCK</t>
  </si>
  <si>
    <t>zlew, zlewozmywak, NEMO, N-100, Alpaka, CRISTALITE®</t>
  </si>
  <si>
    <t>Materiał:CRISTALITE®,Montaż:wpuszczany,Zlewozmywak odwracalny:NIE,Możliwość montażu młynka:TAK,Minimalna podbudowa:60cm,Wymiary zewnętrzne mm:570x510,Wymiary komór dł./szr./gł. mm:514x358x180,Kolor:Alpaka</t>
  </si>
  <si>
    <t>NEMO N-100 Inca CRISTALITE®</t>
  </si>
  <si>
    <t>&lt;p&gt;SCHOCK zlewozmywak NEMO N-100 Inca CRISTALITE®&lt;/p&gt;&lt;p&gt;&lt;img src=https://www.schock.com.pl/img/cms/klimaneutral.png alt=klimaneutral produkt width=80% /&gt;&lt;/p&gt;</t>
  </si>
  <si>
    <t>Zlewozmywak NEMO N-100 Inca CRISTALITE® SCHOCK</t>
  </si>
  <si>
    <t>zlew, zlewozmywak, NEMO, N-100, Inca, CRISTALITE®</t>
  </si>
  <si>
    <t>Materiał:CRISTALITE®,Montaż:wpuszczany,Zlewozmywak odwracalny:NIE,Możliwość montażu młynka:TAK,Minimalna podbudowa:60cm,Wymiary zewnętrzne mm:570x510,Wymiary komór dł./szr./gł. mm:514x358x180,Kolor:Inca</t>
  </si>
  <si>
    <t>NEMO N-100 Roca CRISTALITE®</t>
  </si>
  <si>
    <t>&lt;p&gt;SCHOCK zlewozmywak NEMO N-100 Roca CRISTALITE®&lt;/p&gt;&lt;p&gt;&lt;img src=https://www.schock.com.pl/img/cms/klimaneutral.png alt=klimaneutral produkt width=80% /&gt;&lt;/p&gt;</t>
  </si>
  <si>
    <t>Zlewozmywak NEMO N-100 Roca CRISTALITE® SCHOCK</t>
  </si>
  <si>
    <t>zlew, zlewozmywak, NEMO, N-100, Roca, CRISTALITE®</t>
  </si>
  <si>
    <t>Materiał:CRISTALITE®,Montaż:wpuszczany,Zlewozmywak odwracalny:NIE,Możliwość montażu młynka:TAK,Minimalna podbudowa:60cm,Wymiary zewnętrzne mm:570x510,Wymiary komór dł./szr./gł. mm:514x358x180,Kolor:Roca</t>
  </si>
  <si>
    <t>NEMO N-100 Cascada CRISTALITE®</t>
  </si>
  <si>
    <t>&lt;p&gt;SCHOCK zlewozmywak NEMO N-100 Cascada CRISTALITE®&lt;/p&gt;&lt;p&gt;&lt;img src=https://www.schock.com.pl/img/cms/klimaneutral.png alt=klimaneutral produkt width=80% /&gt;&lt;/p&gt;</t>
  </si>
  <si>
    <t>Zlewozmywak NEMO N-100 Cascada CRISTALITE® SCHOCK</t>
  </si>
  <si>
    <t>zlew, zlewozmywak, NEMO, N-100, Cascada, CRISTALITE®</t>
  </si>
  <si>
    <t>Materiał:CRISTALITE®,Montaż:wpuszczany,Zlewozmywak odwracalny:NIE,Możliwość montażu młynka:TAK,Minimalna podbudowa:60cm,Wymiary zewnętrzne mm:570x510,Wymiary komór dł./szr./gł. mm:514x358x180,Kolor:Cascada</t>
  </si>
  <si>
    <t>NEMO N-100 Sage CRISTALITE®</t>
  </si>
  <si>
    <t>&lt;p&gt;SCHOCK zlewozmywak NEMO N-100 Sage CRISTALITE®&lt;/p&gt;&lt;p&gt;&lt;img src=https://www.schock.com.pl/img/cms/klimaneutral.png alt=klimaneutral produkt width=80% /&gt;&lt;/p&gt;</t>
  </si>
  <si>
    <t>Zlewozmywak NEMO N-100 Sage CRISTALITE® SCHOCK</t>
  </si>
  <si>
    <t>zlew, zlewozmywak, NEMO, N-100, Sage, CRISTALITE®</t>
  </si>
  <si>
    <t>Materiał:CRISTALITE®,Montaż:wpuszczany,Zlewozmywak odwracalny:NIE,Możliwość montażu młynka:TAK,Minimalna podbudowa:60cm,Wymiary zewnętrzne mm:570x510,Wymiary komór dł./szr./gł. mm:514x358x180,Kolor:Sage</t>
  </si>
  <si>
    <t>RONDA D-100 Alpina CRISTALITE®</t>
  </si>
  <si>
    <t>&lt;p&gt;SCHOCK zlewozmywak RONDA D-100 Alpina CRISTALITE®&lt;/p&gt;&lt;p&gt;&lt;img src=https://www.schock.com.pl/img/cms/klimaneutral.png alt=klimaneutral produkt width=80% /&gt;&lt;/p&gt;</t>
  </si>
  <si>
    <t>&lt;h2&gt;SCHOCK zlewozmywak RONDA D-100 Alpina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</si>
  <si>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 Alpina CRISTALITE® SCHOCK</t>
  </si>
  <si>
    <t>zlew, zlewozmywak, RONDA, D-100, Alpina, CRISTALITE®</t>
  </si>
  <si>
    <t>Materiał:CRISTALITE®,Montaż:wpuszczany,Zlewozmywak odwracalny:TAK,Możliwość montażu młynka:TAK,Minimalna podbudowa:45cm,Wymiary zewnętrzne mm:580x500,Wymiary komór dł./szr./gł. mm:336x436x195,Kolor:Alpina</t>
  </si>
  <si>
    <t>RONDA D-100 Croma CRISTALITE®</t>
  </si>
  <si>
    <t>&lt;p&gt;SCHOCK zlewozmywak RONDA D-100 Croma CRISTALITE®&lt;/p&gt;&lt;p&gt;&lt;img src=https://www.schock.com.pl/img/cms/klimaneutral.png alt=klimaneutral produkt width=80% /&gt;&lt;/p&gt;</t>
  </si>
  <si>
    <t>&lt;h2&gt;SCHOCK zlewozmywak RONDA D-100 Croma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</si>
  <si>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 Croma CRISTALITE® SCHOCK</t>
  </si>
  <si>
    <t>zlew, zlewozmywak, RONDA, D-100, Croma, CRISTALITE®</t>
  </si>
  <si>
    <t>Materiał:CRISTALITE®,Montaż:wpuszczany,Zlewozmywak odwracalny:TAK,Możliwość montażu młynka:TAK,Minimalna podbudowa:45cm,Wymiary zewnętrzne mm:580x500,Wymiary komór dł./szr./gł. mm:336x436x195,Kolor:Croma</t>
  </si>
  <si>
    <t>RONDA D-100 Onyx CRISTALITE®</t>
  </si>
  <si>
    <t>&lt;p&gt;SCHOCK zlewozmywak RONDA D-100 Onyx CRISTALITE®&lt;/p&gt;&lt;p&gt;&lt;img src=https://www.schock.com.pl/img/cms/klimaneutral.png alt=klimaneutral produkt width=80% /&gt;&lt;/p&gt;</t>
  </si>
  <si>
    <t>&lt;h2&gt;SCHOCK zlewozmywak RONDA D-100 Onyx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</si>
  <si>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 Onyx CRISTALITE® SCHOCK</t>
  </si>
  <si>
    <t>zlew, zlewozmywak, RONDA, D-100, Onyx, CRISTALITE®</t>
  </si>
  <si>
    <t>Materiał:CRISTALITE®,Montaż:wpuszczany,Zlewozmywak odwracalny:TAK,Możliwość montażu młynka:TAK,Minimalna podbudowa:45cm,Wymiary zewnętrzne mm:580x500,Wymiary komór dł./szr./gł. mm:336x436x195,Kolor:Onyx</t>
  </si>
  <si>
    <t>RONDA D-100 Moonstone CRISTALITE®</t>
  </si>
  <si>
    <t>&lt;p&gt;SCHOCK zlewozmywak RONDA D-100 Moonstone CRISTALITE®&lt;/p&gt;&lt;p&gt;&lt;img src=https://www.schock.com.pl/img/cms/klimaneutral.png alt=klimaneutral produkt width=80% /&gt;&lt;/p&gt;</t>
  </si>
  <si>
    <t>&lt;h2&gt;SCHOCK zlewozmywak RONDA D-100 Moonstone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</si>
  <si>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 Moonstone CRISTALITE® SCHOCK</t>
  </si>
  <si>
    <t>zlew, zlewozmywak, RONDA, D-100, Moonstone, CRISTALITE®</t>
  </si>
  <si>
    <t>Materiał:CRISTALITE®,Montaż:wpuszczany,Zlewozmywak odwracalny:TAK,Możliwość montażu młynka:TAK,Minimalna podbudowa:45cm,Wymiary zewnętrzne mm:580x500,Wymiary komór dł./szr./gł. mm:336x436x195,Kolor:Moonstone</t>
  </si>
  <si>
    <t>RONDA D-100L Nero CRISTALITE®</t>
  </si>
  <si>
    <t>&lt;p&gt;SCHOCK zlewozmywak RONDA D-100L Nero CRISTALITE®&lt;/p&gt;&lt;p&gt;&lt;img src=https://www.schock.com.pl/img/cms/klimaneutral.png alt=klimaneutral produkt width=80% /&gt;&lt;/p&gt;</t>
  </si>
  <si>
    <t>&lt;h2&gt;SCHOCK zlewozmywak RONDA D-100L Nero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</si>
  <si>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Nero CRISTALITE® SCHOCK</t>
  </si>
  <si>
    <t>zlew, zlewozmywak, RONDA, D-100L, Nero, CRISTALITE®</t>
  </si>
  <si>
    <t>Materiał:CRISTALITE®,Montaż:wpuszczany,Zlewozmywak odwracalny:TAK,Możliwość montażu młynka:TAK,Minimalna podbudowa:50cm,Wymiary zewnętrzne mm:650x500,Wymiary komór dł./szr./gł. mm:386x436x195,Kolor:Nero</t>
  </si>
  <si>
    <t>RONDA D-100L Asphalt CRISTALITE®</t>
  </si>
  <si>
    <t>&lt;p&gt;SCHOCK zlewozmywak RONDA D-100L Asphalt CRISTALITE®&lt;/p&gt;&lt;p&gt;&lt;img src=https://www.schock.com.pl/img/cms/klimaneutral.png alt=klimaneutral produkt width=80% /&gt;&lt;/p&gt;</t>
  </si>
  <si>
    <t>&lt;h2&gt;SCHOCK zlewozmywak RONDA D-100L Asphalt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</si>
  <si>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Asphalt CRISTALITE® SCHOCK</t>
  </si>
  <si>
    <t>zlew, zlewozmywak, RONDA, D-100L, Asphalt, CRISTALITE®</t>
  </si>
  <si>
    <t>Materiał:CRISTALITE®,Montaż:wpuszczany,Zlewozmywak odwracalny:TAK,Możliwość montażu młynka:TAK,Minimalna podbudowa:50cm,Wymiary zewnętrzne mm:650x500,Wymiary komór dł./szr./gł. mm:386x436x195,Kolor:Asphalt</t>
  </si>
  <si>
    <t>RONDA D-100L Alpaka CRISTALITE®</t>
  </si>
  <si>
    <t>&lt;p&gt;SCHOCK zlewozmywak RONDA D-100L Alpaka CRISTALITE®&lt;/p&gt;&lt;p&gt;&lt;img src=https://www.schock.com.pl/img/cms/klimaneutral.png alt=klimaneutral produkt width=80% /&gt;&lt;/p&gt;</t>
  </si>
  <si>
    <t>&lt;h2&gt;SCHOCK zlewozmywak RONDA D-100L Alpaka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</si>
  <si>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Alpaka CRISTALITE® SCHOCK</t>
  </si>
  <si>
    <t>zlew, zlewozmywak, RONDA, D-100L, Alpaka, CRISTALITE®</t>
  </si>
  <si>
    <t>Materiał:CRISTALITE®,Montaż:wpuszczany,Zlewozmywak odwracalny:TAK,Możliwość montażu młynka:TAK,Minimalna podbudowa:50cm,Wymiary zewnętrzne mm:650x500,Wymiary komór dł./szr./gł. mm:386x436x195,Kolor:Alpaka</t>
  </si>
  <si>
    <t>RONDA D-100L Inca CRISTALITE®</t>
  </si>
  <si>
    <t>&lt;p&gt;SCHOCK zlewozmywak RONDA D-100L Inca CRISTALITE®&lt;/p&gt;&lt;p&gt;&lt;img src=https://www.schock.com.pl/img/cms/klimaneutral.png alt=klimaneutral produkt width=80% /&gt;&lt;/p&gt;</t>
  </si>
  <si>
    <t>&lt;h2&gt;SCHOCK zlewozmywak RONDA D-100L Inca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</si>
  <si>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Inca CRISTALITE® SCHOCK</t>
  </si>
  <si>
    <t>zlew, zlewozmywak, RONDA, D-100L, Inca, CRISTALITE®</t>
  </si>
  <si>
    <t>Materiał:CRISTALITE®,Montaż:wpuszczany,Zlewozmywak odwracalny:TAK,Możliwość montażu młynka:TAK,Minimalna podbudowa:50cm,Wymiary zewnętrzne mm:650x500,Wymiary komór dł./szr./gł. mm:386x436x195,Kolor:Inca</t>
  </si>
  <si>
    <t>RONDA D-100L Roca CRISTALITE®</t>
  </si>
  <si>
    <t>&lt;p&gt;SCHOCK zlewozmywak RONDA D-100L Roca CRISTALITE®&lt;/p&gt;&lt;p&gt;&lt;img src=https://www.schock.com.pl/img/cms/klimaneutral.png alt=klimaneutral produkt width=80% /&gt;&lt;/p&gt;</t>
  </si>
  <si>
    <t>&lt;h2&gt;SCHOCK zlewozmywak RONDA D-100L Roca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</si>
  <si>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Roca CRISTALITE® SCHOCK</t>
  </si>
  <si>
    <t>zlew, zlewozmywak, RONDA, D-100L, Roca, CRISTALITE®</t>
  </si>
  <si>
    <t>Materiał:CRISTALITE®,Montaż:wpuszczany,Zlewozmywak odwracalny:TAK,Możliwość montażu młynka:TAK,Minimalna podbudowa:50cm,Wymiary zewnętrzne mm:650x500,Wymiary komór dł./szr./gł. mm:386x436x195,Kolor:Roca</t>
  </si>
  <si>
    <t>RONDA D-100L Cascada CRISTALITE®</t>
  </si>
  <si>
    <t>&lt;p&gt;SCHOCK zlewozmywak RONDA D-100L Cascada CRISTALITE®&lt;/p&gt;&lt;p&gt;&lt;img src=https://www.schock.com.pl/img/cms/klimaneutral.png alt=klimaneutral produkt width=80% /&gt;&lt;/p&gt;</t>
  </si>
  <si>
    <t>&lt;h2&gt;SCHOCK zlewozmywak RONDA D-100L Cascada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</si>
  <si>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Cascada CRISTALITE® SCHOCK</t>
  </si>
  <si>
    <t>zlew, zlewozmywak, RONDA, D-100L, Cascada, CRISTALITE®</t>
  </si>
  <si>
    <t>Materiał:CRISTALITE®,Montaż:wpuszczany,Zlewozmywak odwracalny:TAK,Możliwość montażu młynka:TAK,Minimalna podbudowa:50cm,Wymiary zewnętrzne mm:650x500,Wymiary komór dł./szr./gł. mm:386x436x195,Kolor:Cascada</t>
  </si>
  <si>
    <t>RONDA D-100L Sage CRISTALITE®</t>
  </si>
  <si>
    <t>&lt;p&gt;SCHOCK zlewozmywak RONDA D-100L Sage CRISTALITE®&lt;/p&gt;&lt;p&gt;&lt;img src=https://www.schock.com.pl/img/cms/klimaneutral.png alt=klimaneutral produkt width=80% /&gt;&lt;/p&gt;</t>
  </si>
  <si>
    <t>&lt;h2&gt;SCHOCK zlewozmywak RONDA D-100L Sage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</si>
  <si>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Sage CRISTALITE® SCHOCK</t>
  </si>
  <si>
    <t>zlew, zlewozmywak, RONDA, D-100L, Sage, CRISTALITE®</t>
  </si>
  <si>
    <t>Materiał:CRISTALITE®,Montaż:wpuszczany,Zlewozmywak odwracalny:TAK,Możliwość montażu młynka:TAK,Minimalna podbudowa:50cm,Wymiary zewnętrzne mm:650x500,Wymiary komór dł./szr./gł. mm:386x436x195,Kolor:Sage</t>
  </si>
  <si>
    <t>RONDA D-100L Canyon CRISTALITE®</t>
  </si>
  <si>
    <t>&lt;p&gt;SCHOCK zlewozmywak RONDA D-100L Canyon CRISTALITE®&lt;/p&gt;&lt;p&gt;&lt;img src=https://www.schock.com.pl/img/cms/klimaneutral.png alt=klimaneutral produkt width=80% /&gt;&lt;/p&gt;</t>
  </si>
  <si>
    <t>&lt;h2&gt;SCHOCK zlewozmywak RONDA D-100L Canyon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</si>
  <si>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D-100L Canyon CRISTALITE® SCHOCK</t>
  </si>
  <si>
    <t>zlew, zlewozmywak, RONDA, D-100L, Canyon, CRISTALITE®</t>
  </si>
  <si>
    <t>Materiał:CRISTALITE®,Montaż:wpuszczany,Zlewozmywak odwracalny:TAK,Możliwość montażu młynka:TAK,Minimalna podbudowa:50cm,Wymiary zewnętrzne mm:650x500,Wymiary komór dł./szr./gł. mm:386x436x195,Kolor:Canyon</t>
  </si>
  <si>
    <t>RONDA D-100XL Nero CRISTALITE®</t>
  </si>
  <si>
    <t>&lt;p&gt;SCHOCK zlewozmywak RONDA D-100XL Nero CRISTALITE®&lt;/p&gt;&lt;p&gt;&lt;img src=https://www.schock.com.pl/img/cms/klimaneutral.png alt=klimaneutral produkt width=80% /&gt;&lt;/p&gt;</t>
  </si>
  <si>
    <t>&lt;h2&gt;SCHOCK zlewozmywak RONDA D-100XL Nero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</si>
  <si>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Nero CRISTALITE® SCHOCK</t>
  </si>
  <si>
    <t>zlew, zlewozmywak, RONDA, D-100XL, Nero, CRISTALITE®</t>
  </si>
  <si>
    <t>Materiał:CRISTALITE®,Montaż:wpuszczany,Zlewozmywak odwracalny:TAK,Możliwość montażu młynka:TAK,Minimalna podbudowa:60cm,Wymiary zewnętrzne mm:780x500,Wymiary komór dł./szr./gł. mm:465x436x195,Kolor:Nero</t>
  </si>
  <si>
    <t>RONDA D-100XL Roca CRISTALITE®</t>
  </si>
  <si>
    <t>&lt;p&gt;SCHOCK zlewozmywak RONDA D-100XL Roca CRISTALITE®&lt;/p&gt;&lt;p&gt;&lt;img src=https://www.schock.com.pl/img/cms/klimaneutral.png alt=klimaneutral produkt width=80% /&gt;&lt;/p&gt;</t>
  </si>
  <si>
    <t>&lt;h2&gt;SCHOCK zlewozmywak RONDA D-100XL Roca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</si>
  <si>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Roca CRISTALITE® SCHOCK</t>
  </si>
  <si>
    <t>zlew, zlewozmywak, RONDA, D-100XL, Roca, CRISTALITE®</t>
  </si>
  <si>
    <t>Materiał:CRISTALITE®,Montaż:wpuszczany,Zlewozmywak odwracalny:TAK,Możliwość montażu młynka:TAK,Minimalna podbudowa:60cm,Wymiary zewnętrzne mm:780x500,Wymiary komór dł./szr./gł. mm:465x436x195,Kolor:Roca</t>
  </si>
  <si>
    <t>RONDA D-100XL Inca CRISTALITE®</t>
  </si>
  <si>
    <t>&lt;p&gt;SCHOCK zlewozmywak RONDA D-100XL Inca CRISTALITE®&lt;/p&gt;&lt;p&gt;&lt;img src=https://www.schock.com.pl/img/cms/klimaneutral.png alt=klimaneutral produkt width=80% /&gt;&lt;/p&gt;</t>
  </si>
  <si>
    <t>&lt;h2&gt;SCHOCK zlewozmywak RONDA D-100XL Inca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</si>
  <si>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Inca CRISTALITE® SCHOCK</t>
  </si>
  <si>
    <t>zlew, zlewozmywak, RONDA, D-100XL, Inca, CRISTALITE®</t>
  </si>
  <si>
    <t>Materiał:CRISTALITE®,Montaż:wpuszczany,Zlewozmywak odwracalny:TAK,Możliwość montażu młynka:TAK,Minimalna podbudowa:60cm,Wymiary zewnętrzne mm:780x500,Wymiary komór dł./szr./gł. mm:465x436x195,Kolor:Inca</t>
  </si>
  <si>
    <t>RONDA D-100XL Alpaka CRISTALITE®</t>
  </si>
  <si>
    <t>&lt;p&gt;SCHOCK zlewozmywak RONDA D-100XL Alpaka CRISTALITE®&lt;/p&gt;&lt;p&gt;&lt;img src=https://www.schock.com.pl/img/cms/klimaneutral.png alt=klimaneutral produkt width=80% /&gt;&lt;/p&gt;</t>
  </si>
  <si>
    <t>&lt;h2&gt;SCHOCK zlewozmywak RONDA D-100XL Alpaka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</si>
  <si>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Alpaka CRISTALITE® SCHOCK</t>
  </si>
  <si>
    <t>zlew, zlewozmywak, RONDA, D-100XL, Alpaka, CRISTALITE®</t>
  </si>
  <si>
    <t>Materiał:CRISTALITE®,Montaż:wpuszczany,Zlewozmywak odwracalny:TAK,Możliwość montażu młynka:TAK,Minimalna podbudowa:60cm,Wymiary zewnętrzne mm:780x500,Wymiary komór dł./szr./gł. mm:465x436x195,Kolor:Alpaka</t>
  </si>
  <si>
    <t>RONDA D-100XL Cascada CRISTALITE®</t>
  </si>
  <si>
    <t>&lt;p&gt;SCHOCK zlewozmywak RONDA D-100XL Cascada CRISTALITE®&lt;/p&gt;&lt;p&gt;&lt;img src=https://www.schock.com.pl/img/cms/klimaneutral.png alt=klimaneutral produkt width=80% /&gt;&lt;/p&gt;</t>
  </si>
  <si>
    <t>&lt;h2&gt;SCHOCK zlewozmywak RONDA D-100XL Cascada CRISTALITE®&lt;/h2&gt;&lt;strong&gt;WYPOSAŻENIE W CENIE&lt;/strong&gt;&lt;/p&gt;&lt;ul&gt;&lt;li&gt;korek manualny&lt;/li&gt;&lt;li&gt;syfon&lt;/li&gt;&lt;li&gt;opływ&lt;/li&gt;&lt;li&gt;zaczepy mocujące&lt;/li&gt;&lt;/ul&gt;</t>
  </si>
  <si>
    <t>Zlewozmywak RONDA D-100XL Cascada CRISTALITE® SCHOCK</t>
  </si>
  <si>
    <t>zlew, zlewozmywak, RONDA, D-100XL, Cascada, CRISTALITE®</t>
  </si>
  <si>
    <t>Materiał:CRISTALITE®,Montaż:wpuszczany,Zlewozmywak odwracalny:TAK,Możliwość montażu młynka:TAK,Minimalna podbudowa:60cm,Wymiary zewnętrzne mm:780x500,Wymiary komór dł./szr./gł. mm:465x436x195,Kolor:Cascada</t>
  </si>
  <si>
    <t>TYPOS D-100 Croma CRISTALITE®</t>
  </si>
  <si>
    <t>&lt;p&gt;SCHOCK zlewozmywak TYPOS D-100 Croma CRISTALITE®&lt;/p&gt;&lt;p&gt;&lt;img src=https://www.schock.com.pl/img/cms/klimaneutral.png alt=klimaneutral produkt width=80% /&gt;&lt;/p&gt;</t>
  </si>
  <si>
    <t>Zlewozmywak TYPOS D-100 Croma CRISTALITE® SCHOCK</t>
  </si>
  <si>
    <t>zlew, zlewozmywak, TYPOS, D-100, Croma, CRISTALITE®</t>
  </si>
  <si>
    <t>Materiał:CRISTALITE®,Montaż:wpuszczany,Zlewozmywak odwracalny:TAK,Możliwość montażu młynka:TAK,Minimalna podbudowa:45cm,Wymiary zewnętrzne mm:860x500,Wymiary komór dł./szr./gł. mm:429x329x200,Kolor:Croma</t>
  </si>
  <si>
    <t>TYPOS D-100 Nero CRISTALITE®</t>
  </si>
  <si>
    <t>&lt;p&gt;SCHOCK zlewozmywak TYPOS D-100 Nero CRISTALITE®&lt;/p&gt;&lt;p&gt;&lt;img src=https://www.schock.com.pl/img/cms/klimaneutral.png alt=klimaneutral produkt width=80% /&gt;&lt;/p&gt;</t>
  </si>
  <si>
    <t>Zlewozmywak TYPOS D-100 Nero CRISTALITE® SCHOCK</t>
  </si>
  <si>
    <t>zlew, zlewozmywak, TYPOS, D-100, Nero, CRISTALITE®</t>
  </si>
  <si>
    <t>Materiał:CRISTALITE®,Montaż:wpuszczany,Zlewozmywak odwracalny:TAK,Możliwość montażu młynka:TAK,Minimalna podbudowa:45cm,Wymiary zewnętrzne mm:860x500,Wymiary komór dł./szr./gł. mm:429x329x200,Kolor:Nero</t>
  </si>
  <si>
    <t>TYPOS D-100 Onyx CRISTALITE®</t>
  </si>
  <si>
    <t>&lt;p&gt;SCHOCK zlewozmywak TYPOS D-100 Onyx CRISTALITE®&lt;/p&gt;&lt;p&gt;&lt;img src=https://www.schock.com.pl/img/cms/klimaneutral.png alt=klimaneutral produkt width=80% /&gt;&lt;/p&gt;</t>
  </si>
  <si>
    <t>Zlewozmywak TYPOS D-100 Onyx CRISTALITE® SCHOCK</t>
  </si>
  <si>
    <t>zlew, zlewozmywak, TYPOS, D-100, Onyx, CRISTALITE®</t>
  </si>
  <si>
    <t>Materiał:CRISTALITE®,Montaż:wpuszczany,Zlewozmywak odwracalny:TAK,Możliwość montażu młynka:TAK,Minimalna podbudowa:45cm,Wymiary zewnętrzne mm:860x500,Wymiary komór dł./szr./gł. mm:429x329x200,Kolor:Onyx</t>
  </si>
  <si>
    <t>TYPOS D-100 Asphalt CRISTALITE®</t>
  </si>
  <si>
    <t>&lt;p&gt;SCHOCK zlewozmywak TYPOS D-100 Asphalt CRISTALITE®&lt;/p&gt;&lt;p&gt;&lt;img src=https://www.schock.com.pl/img/cms/klimaneutral.png alt=klimaneutral produkt width=80% /&gt;&lt;/p&gt;</t>
  </si>
  <si>
    <t>Zlewozmywak TYPOS D-100 Asphalt CRISTALITE® SCHOCK</t>
  </si>
  <si>
    <t>zlew, zlewozmywak, TYPOS, D-100, Asphalt, CRISTALITE®</t>
  </si>
  <si>
    <t>Materiał:CRISTALITE®,Montaż:wpuszczany,Zlewozmywak odwracalny:TAK,Możliwość montażu młynka:TAK,Minimalna podbudowa:45cm,Wymiary zewnętrzne mm:860x500,Wymiary komór dł./szr./gł. mm:429x329x200,Kolor:Asphalt</t>
  </si>
  <si>
    <t>TYPOS D-100 Alpaka CRISTALITE®</t>
  </si>
  <si>
    <t>&lt;p&gt;SCHOCK zlewozmywak TYPOS D-100 Alpaka CRISTALITE®&lt;/p&gt;&lt;p&gt;&lt;img src=https://www.schock.com.pl/img/cms/klimaneutral.png alt=klimaneutral produkt width=80% /&gt;&lt;/p&gt;</t>
  </si>
  <si>
    <t>Zlewozmywak TYPOS D-100 Alpaka CRISTALITE® SCHOCK</t>
  </si>
  <si>
    <t>zlew, zlewozmywak, TYPOS, D-100, Alpaka, CRISTALITE®</t>
  </si>
  <si>
    <t>Materiał:CRISTALITE®,Montaż:wpuszczany,Zlewozmywak odwracalny:TAK,Możliwość montażu młynka:TAK,Minimalna podbudowa:45cm,Wymiary zewnętrzne mm:860x500,Wymiary komór dł./szr./gł. mm:429x329x200,Kolor:Alpaka</t>
  </si>
  <si>
    <t>TYPOS D-100 Inca CRISTALITE®</t>
  </si>
  <si>
    <t>&lt;p&gt;SCHOCK zlewozmywak TYPOS D-100 Inca CRISTALITE®&lt;/p&gt;&lt;p&gt;&lt;img src=https://www.schock.com.pl/img/cms/klimaneutral.png alt=klimaneutral produkt width=80% /&gt;&lt;/p&gt;</t>
  </si>
  <si>
    <t>Zlewozmywak TYPOS D-100 Inca CRISTALITE® SCHOCK</t>
  </si>
  <si>
    <t>zlew, zlewozmywak, TYPOS, D-100, Inca, CRISTALITE®</t>
  </si>
  <si>
    <t>Materiał:CRISTALITE®,Montaż:wpuszczany,Zlewozmywak odwracalny:TAK,Możliwość montażu młynka:TAK,Minimalna podbudowa:45cm,Wymiary zewnętrzne mm:860x500,Wymiary komór dł./szr./gł. mm:429x329x200,Kolor:Inca</t>
  </si>
  <si>
    <t>TYPOS D-100 Roca CRISTALITE®</t>
  </si>
  <si>
    <t>&lt;p&gt;SCHOCK zlewozmywak TYPOS D-100 Roca CRISTALITE®&lt;/p&gt;&lt;p&gt;&lt;img src=https://www.schock.com.pl/img/cms/klimaneutral.png alt=klimaneutral produkt width=80% /&gt;&lt;/p&gt;</t>
  </si>
  <si>
    <t>Zlewozmywak TYPOS D-100 Roca CRISTALITE® SCHOCK</t>
  </si>
  <si>
    <t>zlew, zlewozmywak, TYPOS, D-100, Roca, CRISTALITE®</t>
  </si>
  <si>
    <t>Materiał:CRISTALITE®,Montaż:wpuszczany,Zlewozmywak odwracalny:TAK,Możliwość montażu młynka:TAK,Minimalna podbudowa:45cm,Wymiary zewnętrzne mm:860x500,Wymiary komór dł./szr./gł. mm:429x329x200,Kolor:Roca</t>
  </si>
  <si>
    <t>TYPOS D-100 Cascada CRISTALITE®</t>
  </si>
  <si>
    <t>&lt;p&gt;SCHOCK zlewozmywak TYPOS D-100 Cascada CRISTALITE®&lt;/p&gt;&lt;p&gt;&lt;img src=https://www.schock.com.pl/img/cms/klimaneutral.png alt=klimaneutral produkt width=80% /&gt;&lt;/p&gt;</t>
  </si>
  <si>
    <t>Zlewozmywak TYPOS D-100 Cascada CRISTALITE® SCHOCK</t>
  </si>
  <si>
    <t>zlew, zlewozmywak, TYPOS, D-100, Cascada, CRISTALITE®</t>
  </si>
  <si>
    <t>Materiał:CRISTALITE®,Montaż:wpuszczany,Zlewozmywak odwracalny:TAK,Możliwość montażu młynka:TAK,Minimalna podbudowa:45cm,Wymiary zewnętrzne mm:860x500,Wymiary komór dł./szr./gł. mm:429x329x200,Kolor:Cascada</t>
  </si>
  <si>
    <t>TYPOS D-100S Croma CRISTALITE®</t>
  </si>
  <si>
    <t>&lt;p&gt;SCHOCK zlewozmywak TYPOS D-100S Croma CRISTALITE®&lt;/p&gt;&lt;p&gt;&lt;img src=https://www.schock.com.pl/img/cms/klimaneutral.png alt=klimaneutral produkt width=80% /&gt;&lt;/p&gt;</t>
  </si>
  <si>
    <t>Zlewozmywak TYPOS D-100S Croma CRISTALITE® SCHOCK</t>
  </si>
  <si>
    <t>zlew, zlewozmywak, TYPOS, D-100S, Croma, CRISTALITE®</t>
  </si>
  <si>
    <t>Materiał:CRISTALITE®,Montaż:wpuszczany,Zlewozmywak odwracalny:TAK,Możliwość montażu młynka:TAK,Minimalna podbudowa:45cm,Wymiary zewnętrzne mm:860x435,Wymiary komór dł./szr./gł. mm:364x329x200,Kolor:Croma</t>
  </si>
  <si>
    <t>TYPOS D-100S Nero CRISTALITE®</t>
  </si>
  <si>
    <t>&lt;p&gt;SCHOCK zlewozmywak TYPOS D-100S Nero CRISTALITE®&lt;/p&gt;&lt;p&gt;&lt;img src=https://www.schock.com.pl/img/cms/klimaneutral.png alt=klimaneutral produkt width=80% /&gt;&lt;/p&gt;</t>
  </si>
  <si>
    <t>Zlewozmywak TYPOS D-100S Nero CRISTALITE® SCHOCK</t>
  </si>
  <si>
    <t>zlew, zlewozmywak, TYPOS, D-100S, Nero, CRISTALITE®</t>
  </si>
  <si>
    <t>Materiał:CRISTALITE®,Montaż:wpuszczany,Zlewozmywak odwracalny:TAK,Możliwość montażu młynka:TAK,Minimalna podbudowa:45cm,Wymiary zewnętrzne mm:860x435,Wymiary komór dł./szr./gł. mm:364x329x200,Kolor:Nero</t>
  </si>
  <si>
    <t>TYPOS D-100S Onyx CRISTALITE®</t>
  </si>
  <si>
    <t>&lt;p&gt;SCHOCK zlewozmywak TYPOS D-100S Onyx CRISTALITE®&lt;/p&gt;&lt;p&gt;&lt;img src=https://www.schock.com.pl/img/cms/klimaneutral.png alt=klimaneutral produkt width=80% /&gt;&lt;/p&gt;</t>
  </si>
  <si>
    <t>Zlewozmywak TYPOS D-100S Onyx CRISTALITE® SCHOCK</t>
  </si>
  <si>
    <t>zlew, zlewozmywak, TYPOS, D-100S, Onyx, CRISTALITE®</t>
  </si>
  <si>
    <t>Materiał:CRISTALITE®,Montaż:wpuszczany,Zlewozmywak odwracalny:TAK,Możliwość montażu młynka:TAK,Minimalna podbudowa:45cm,Wymiary zewnętrzne mm:860x435,Wymiary komór dł./szr./gł. mm:364x329x200,Kolor:Onyx</t>
  </si>
  <si>
    <t>TYPOS D-100S Asphalt CRISTALITE®</t>
  </si>
  <si>
    <t>&lt;p&gt;SCHOCK zlewozmywak TYPOS D-100S Asphalt CRISTALITE®&lt;/p&gt;&lt;p&gt;&lt;img src=https://www.schock.com.pl/img/cms/klimaneutral.png alt=klimaneutral produkt width=80% /&gt;&lt;/p&gt;</t>
  </si>
  <si>
    <t>Zlewozmywak TYPOS D-100S Asphalt CRISTALITE® SCHOCK</t>
  </si>
  <si>
    <t>zlew, zlewozmywak, TYPOS, D-100S, Asphalt, CRISTALITE®</t>
  </si>
  <si>
    <t>Materiał:CRISTALITE®,Montaż:wpuszczany,Zlewozmywak odwracalny:TAK,Możliwość montażu młynka:TAK,Minimalna podbudowa:45cm,Wymiary zewnętrzne mm:860x435,Wymiary komór dł./szr./gł. mm:364x329x200,Kolor:Asphalt</t>
  </si>
  <si>
    <t>TYPOS D-100S Alpaka CRISTALITE®</t>
  </si>
  <si>
    <t>&lt;p&gt;SCHOCK zlewozmywak TYPOS D-100S Alpaka CRISTALITE®&lt;/p&gt;&lt;p&gt;&lt;img src=https://www.schock.com.pl/img/cms/klimaneutral.png alt=klimaneutral produkt width=80% /&gt;&lt;/p&gt;</t>
  </si>
  <si>
    <t>Zlewozmywak TYPOS D-100S Alpaka CRISTALITE® SCHOCK</t>
  </si>
  <si>
    <t>zlew, zlewozmywak, TYPOS, D-100S, Alpaka, CRISTALITE®</t>
  </si>
  <si>
    <t>Materiał:CRISTALITE®,Montaż:wpuszczany,Zlewozmywak odwracalny:TAK,Możliwość montażu młynka:TAK,Minimalna podbudowa:45cm,Wymiary zewnętrzne mm:860x435,Wymiary komór dł./szr./gł. mm:364x329x200,Kolor:Alpaka</t>
  </si>
  <si>
    <t>TYPOS D-100S Inca CRISTALITE®</t>
  </si>
  <si>
    <t>&lt;p&gt;SCHOCK zlewozmywak TYPOS D-100S Inca CRISTALITE®&lt;/p&gt;&lt;p&gt;&lt;img src=https://www.schock.com.pl/img/cms/klimaneutral.png alt=klimaneutral produkt width=80% /&gt;&lt;/p&gt;</t>
  </si>
  <si>
    <t>Zlewozmywak TYPOS D-100S Inca CRISTALITE® SCHOCK</t>
  </si>
  <si>
    <t>zlew, zlewozmywak, TYPOS, D-100S, Inca, CRISTALITE®</t>
  </si>
  <si>
    <t>Materiał:CRISTALITE®,Montaż:wpuszczany,Zlewozmywak odwracalny:TAK,Możliwość montażu młynka:TAK,Minimalna podbudowa:45cm,Wymiary zewnętrzne mm:860x435,Wymiary komór dł./szr./gł. mm:364x329x200,Kolor:Inca</t>
  </si>
  <si>
    <t>TYPOS D-100S Roca CRISTALITE®</t>
  </si>
  <si>
    <t>&lt;p&gt;SCHOCK zlewozmywak TYPOS D-100S Roca CRISTALITE®&lt;/p&gt;&lt;p&gt;&lt;img src=https://www.schock.com.pl/img/cms/klimaneutral.png alt=klimaneutral produkt width=80% /&gt;&lt;/p&gt;</t>
  </si>
  <si>
    <t>Zlewozmywak TYPOS D-100S Roca CRISTALITE® SCHOCK</t>
  </si>
  <si>
    <t>zlew, zlewozmywak, TYPOS, D-100S, Roca, CRISTALITE®</t>
  </si>
  <si>
    <t>Materiał:CRISTALITE®,Montaż:wpuszczany,Zlewozmywak odwracalny:TAK,Możliwość montażu młynka:TAK,Minimalna podbudowa:45cm,Wymiary zewnętrzne mm:860x435,Wymiary komór dł./szr./gł. mm:364x329x200,Kolor:Roca</t>
  </si>
  <si>
    <t>TYPOS D-100S Cascada CRISTALITE®</t>
  </si>
  <si>
    <t>&lt;p&gt;SCHOCK zlewozmywak TYPOS D-100S Cascada CRISTALITE®&lt;/p&gt;&lt;p&gt;&lt;img src=https://www.schock.com.pl/img/cms/klimaneutral.png alt=klimaneutral produkt width=80% /&gt;&lt;/p&gt;</t>
  </si>
  <si>
    <t>Zlewozmywak TYPOS D-100S Cascada CRISTALITE® SCHOCK</t>
  </si>
  <si>
    <t>zlew, zlewozmywak, TYPOS, D-100S, Cascada, CRISTALITE®</t>
  </si>
  <si>
    <t>Materiał:CRISTALITE®,Montaż:wpuszczany,Zlewozmywak odwracalny:TAK,Możliwość montażu młynka:TAK,Minimalna podbudowa:45cm,Wymiary zewnętrzne mm:860x435,Wymiary komór dł./szr./gł. mm:364x329x200,Kolor:Cascada</t>
  </si>
  <si>
    <t>TYPOS D-150S Croma CRISTALITE®</t>
  </si>
  <si>
    <t>&lt;p&gt;SCHOCK zlewozmywak TYPOS D-150S Croma CRISTALITE®&lt;/p&gt;&lt;p&gt;&lt;img src=https://www.schock.com.pl/img/cms/klimaneutral.png alt=klimaneutral produkt width=80% /&gt;&lt;/p&gt;</t>
  </si>
  <si>
    <t>Zlewozmywak TYPOS D-150S Croma CRISTALITE® SCHOCK</t>
  </si>
  <si>
    <t>zlew, zlewozmywak, TYPOS, D-150S, Croma, CRISTALITE®</t>
  </si>
  <si>
    <t>Materiał:CRISTALITE®,Montaż:wpuszczany,Zlewozmywak odwracalny:TAK,Możliwość montażu młynka:TAK,Minimalna podbudowa:60cm,Wymiary zewnętrzne mm:860x435,Wymiary komór dł./szr./gł. mm:363x364x200 / 116x288x120,Kolor:Croma</t>
  </si>
  <si>
    <t>TYPOS D-150S Nero CRISTALITE®</t>
  </si>
  <si>
    <t>&lt;p&gt;SCHOCK zlewozmywak TYPOS D-150S Nero CRISTALITE®&lt;/p&gt;&lt;p&gt;&lt;img src=https://www.schock.com.pl/img/cms/klimaneutral.png alt=klimaneutral produkt width=80% /&gt;&lt;/p&gt;</t>
  </si>
  <si>
    <t>Zlewozmywak TYPOS D-150S Nero CRISTALITE® SCHOCK</t>
  </si>
  <si>
    <t>zlew, zlewozmywak, TYPOS, D-150S, Nero, CRISTALITE®</t>
  </si>
  <si>
    <t>Materiał:CRISTALITE®,Montaż:wpuszczany,Zlewozmywak odwracalny:TAK,Możliwość montażu młynka:TAK,Minimalna podbudowa:60cm,Wymiary zewnętrzne mm:860x435,Wymiary komór dł./szr./gł. mm:363x364x200 / 116x288x120,Kolor:Nero</t>
  </si>
  <si>
    <t>TYPOS D-150S Onyx CRISTALITE®</t>
  </si>
  <si>
    <t>&lt;p&gt;SCHOCK zlewozmywak TYPOS D-150S Onyx CRISTALITE®&lt;/p&gt;&lt;p&gt;&lt;img src=https://www.schock.com.pl/img/cms/klimaneutral.png alt=klimaneutral produkt width=80% /&gt;&lt;/p&gt;</t>
  </si>
  <si>
    <t>Zlewozmywak TYPOS D-150S Onyx CRISTALITE® SCHOCK</t>
  </si>
  <si>
    <t>zlew, zlewozmywak, TYPOS, D-150S, Onyx, CRISTALITE®</t>
  </si>
  <si>
    <t>Materiał:CRISTALITE®,Montaż:wpuszczany,Zlewozmywak odwracalny:TAK,Możliwość montażu młynka:TAK,Minimalna podbudowa:60cm,Wymiary zewnętrzne mm:860x435,Wymiary komór dł./szr./gł. mm:363x364x200 / 116x288x120,Kolor:Onyx</t>
  </si>
  <si>
    <t>TYPOS D-150S Asphalt CRISTALITE®</t>
  </si>
  <si>
    <t>&lt;p&gt;SCHOCK zlewozmywak TYPOS D-150S Asphalt CRISTALITE®&lt;/p&gt;&lt;p&gt;&lt;img src=https://www.schock.com.pl/img/cms/klimaneutral.png alt=klimaneutral produkt width=80% /&gt;&lt;/p&gt;</t>
  </si>
  <si>
    <t>Zlewozmywak TYPOS D-150S Asphalt CRISTALITE® SCHOCK</t>
  </si>
  <si>
    <t>zlew, zlewozmywak, TYPOS, D-150S, Asphalt, CRISTALITE®</t>
  </si>
  <si>
    <t>Materiał:CRISTALITE®,Montaż:wpuszczany,Zlewozmywak odwracalny:TAK,Możliwość montażu młynka:TAK,Minimalna podbudowa:60cm,Wymiary zewnętrzne mm:860x435,Wymiary komór dł./szr./gł. mm:363x364x200 / 116x288x120,Kolor:Asphalt</t>
  </si>
  <si>
    <t>TYPOS D-150S Alpaka CRISTALITE®</t>
  </si>
  <si>
    <t>&lt;p&gt;SCHOCK zlewozmywak TYPOS D-150S Alpaka CRISTALITE®&lt;/p&gt;&lt;p&gt;&lt;img src=https://www.schock.com.pl/img/cms/klimaneutral.png alt=klimaneutral produkt width=80% /&gt;&lt;/p&gt;</t>
  </si>
  <si>
    <t>Zlewozmywak TYPOS D-150S Alpaka CRISTALITE® SCHOCK</t>
  </si>
  <si>
    <t>zlew, zlewozmywak, TYPOS, D-150S, Alpaka, CRISTALITE®</t>
  </si>
  <si>
    <t>Materiał:CRISTALITE®,Montaż:wpuszczany,Zlewozmywak odwracalny:TAK,Możliwość montażu młynka:TAK,Minimalna podbudowa:60cm,Wymiary zewnętrzne mm:860x435,Wymiary komór dł./szr./gł. mm:363x364x200 / 116x288x120,Kolor:Alpaka</t>
  </si>
  <si>
    <t>TYPOS D-150S Inca CRISTALITE®</t>
  </si>
  <si>
    <t>&lt;p&gt;SCHOCK zlewozmywak TYPOS D-150S Inca CRISTALITE®&lt;/p&gt;&lt;p&gt;&lt;img src=https://www.schock.com.pl/img/cms/klimaneutral.png alt=klimaneutral produkt width=80% /&gt;&lt;/p&gt;</t>
  </si>
  <si>
    <t>Zlewozmywak TYPOS D-150S Inca CRISTALITE® SCHOCK</t>
  </si>
  <si>
    <t>zlew, zlewozmywak, TYPOS, D-150S, Inca, CRISTALITE®</t>
  </si>
  <si>
    <t>Materiał:CRISTALITE®,Montaż:wpuszczany,Zlewozmywak odwracalny:TAK,Możliwość montażu młynka:TAK,Minimalna podbudowa:60cm,Wymiary zewnętrzne mm:860x435,Wymiary komór dł./szr./gł. mm:363x364x200 / 116x288x120,Kolor:Inca</t>
  </si>
  <si>
    <t>TYPOS D-150S Roca CRISTALITE®</t>
  </si>
  <si>
    <t>&lt;p&gt;SCHOCK zlewozmywak TYPOS D-150S Roca CRISTALITE®&lt;/p&gt;&lt;p&gt;&lt;img src=https://www.schock.com.pl/img/cms/klimaneutral.png alt=klimaneutral produkt width=80% /&gt;&lt;/p&gt;</t>
  </si>
  <si>
    <t>Zlewozmywak TYPOS D-150S Roca CRISTALITE® SCHOCK</t>
  </si>
  <si>
    <t>zlew, zlewozmywak, TYPOS, D-150S, Roca, CRISTALITE®</t>
  </si>
  <si>
    <t>Materiał:CRISTALITE®,Montaż:wpuszczany,Zlewozmywak odwracalny:TAK,Możliwość montażu młynka:TAK,Minimalna podbudowa:60cm,Wymiary zewnętrzne mm:860x435,Wymiary komór dł./szr./gł. mm:363x364x200 / 116x288x120,Kolor:Roca</t>
  </si>
  <si>
    <t>TYPOS D-150S Volcan CRISTALITE®</t>
  </si>
  <si>
    <t>&lt;p&gt;SCHOCK zlewozmywak TYPOS D-150S Volcan CRISTALITE®&lt;/p&gt;&lt;p&gt;&lt;img src=https://www.schock.com.pl/img/cms/klimaneutral.png alt=klimaneutral produkt width=80% /&gt;&lt;/p&gt;</t>
  </si>
  <si>
    <t>Zlewozmywak TYPOS D-150S Volcan CRISTALITE® SCHOCK</t>
  </si>
  <si>
    <t>zlew, zlewozmywak, TYPOS, D-150S, Volcan, CRISTALITE®</t>
  </si>
  <si>
    <t>Materiał:CRISTALITE®,Montaż:wpuszczany,Zlewozmywak odwracalny:TAK,Możliwość montażu młynka:TAK,Minimalna podbudowa:60cm,Wymiary zewnętrzne mm:860x435,Wymiary komór dł./szr./gł. mm:363x364x200 / 116x288x120,Kolor:Volcan</t>
  </si>
  <si>
    <t>QUADRO N-100 Alpina CRISTALITE®</t>
  </si>
  <si>
    <t>&lt;p&gt;SCHOCK zlewozmywak QUADRO N-100 Alpina CRISTALITE®&lt;/p&gt;&lt;p&gt;&lt;img src=https://www.schock.com.pl/img/cms/klimaneutral.png alt=klimaneutral produkt width=80% /&gt;&lt;/p&gt;</t>
  </si>
  <si>
    <t>Zlewozmywak QUADRO N-100 Alpina CRISTALITE® SCHOCK</t>
  </si>
  <si>
    <t>zlew, zlewozmywak, QUADRO, N-100, Alpina, CRISTALITE®</t>
  </si>
  <si>
    <t>Materiał:CRISTALITE®,Montaż:wpuszczany lub podwieszany,Zlewozmywak odwracalny:NIE,Możliwość montażu młynka:TAK,Minimalna podbudowa:60cm,Wymiary zewnętrzne mm:550x430,Wymiary komór dł./szr./gł. mm:490x370x200,Kolor:Alpina</t>
  </si>
  <si>
    <t>QUADRO N-100 Onyx CRISTALITE®</t>
  </si>
  <si>
    <t>&lt;p&gt;SCHOCK zlewozmywak QUADRO N-100 Onyx CRISTALITE®&lt;/p&gt;&lt;p&gt;&lt;img src=https://www.schock.com.pl/img/cms/klimaneutral.png alt=klimaneutral produkt width=80% /&gt;&lt;/p&gt;</t>
  </si>
  <si>
    <t>Zlewozmywak QUADRO N-100 Onyx CRISTALITE® SCHOCK</t>
  </si>
  <si>
    <t>zlew, zlewozmywak, QUADRO, N-100, Onyx, CRISTALITE®</t>
  </si>
  <si>
    <t>Materiał:CRISTALITE®,Montaż:wpuszczany lub podwieszany,Zlewozmywak odwracalny:NIE,Możliwość montażu młynka:TAK,Minimalna podbudowa:60cm,Wymiary zewnętrzne mm:550x430,Wymiary komór dł./szr./gł. mm:490x370x200,Kolor:Onyx</t>
  </si>
  <si>
    <t>QUADRO N-100 Nero CRISTALITE® - LINIA STUDIO</t>
  </si>
  <si>
    <t>&lt;p&gt;SCHOCK zlewozmywak QUADRO N-100 Nero CRISTALITE®  - LINIA STUDIO&lt;/p&gt;&lt;p&gt;&lt;img src=https://www.schock.com.pl/img/cms/klimaneutral.png alt=klimaneutral produkt width=80% /&gt;&lt;/p&gt;</t>
  </si>
  <si>
    <t>Zlewozmywak QUADRO N-100 Nero CRISTALITE® SCHOCK - LINIA STUDIO</t>
  </si>
  <si>
    <t>zlew, zlewozmywak, QUADRO, N100, Nero, CRISTALITE®, linia studio</t>
  </si>
  <si>
    <t>Materiał:CRISTALITE®,Montaż:wpuszczany lub podwieszany,Zlewozmywak odwracalny:NIE,Możliwość montażu młynka:TAK,Minimalna podbudowa:60cm,Wymiary zewnętrzne mm:550x430,Wymiary komór dł./szr./gł. mm:490x370x200,Kolor:Nero</t>
  </si>
  <si>
    <t>QUADRO N-100S Onyx CRISTALITE®</t>
  </si>
  <si>
    <t>&lt;p&gt;SCHOCK zlewozmywak QUADRO N-100S Onyx CRISTALITE®&lt;/p&gt;&lt;p&gt;&lt;img src=https://www.schock.com.pl/img/cms/klimaneutral.png alt=klimaneutral produkt width=80% /&gt;&lt;/p&gt;</t>
  </si>
  <si>
    <t>Zlewozmywak QUADRO N-100S Onyx CRISTALITE® SCHOCK</t>
  </si>
  <si>
    <t>zlew, zlewozmywak, QUADRO, N-100S, Onyx, CRISTALITE®</t>
  </si>
  <si>
    <t>Materiał:CRISTALITE®,Montaż:wpuszczany lub podwieszany,Zlewozmywak odwracalny:NIE,Możliwość montażu młynka:TAK,Minimalna podbudowa:50cm,Wymiary zewnętrzne mm:450x430,Wymiary komór dł./szr./gł. mm:390x370x200,Kolor:Onyx</t>
  </si>
  <si>
    <t>QUADRO N-100S Alpina CRISTALITE®</t>
  </si>
  <si>
    <t>&lt;p&gt;SCHOCK zlewozmywak QUADRO N-100S Alpina CRISTALITE®&lt;/p&gt;&lt;p&gt;&lt;img src=https://www.schock.com.pl/img/cms/klimaneutral.png alt=klimaneutral produkt width=80% /&gt;&lt;/p&gt;</t>
  </si>
  <si>
    <t>Zlewozmywak QUADRO N-100S Alpina CRISTALITE® SCHOCK</t>
  </si>
  <si>
    <t>zlew, zlewozmywak, QUADRO, N-100S, Alpina, CRISTALITE®</t>
  </si>
  <si>
    <t>Materiał:CRISTALITE®,Montaż:wpuszczany lub podwieszany,Zlewozmywak odwracalny:NIE,Możliwość montażu młynka:TAK,Minimalna podbudowa:50cm,Wymiary zewnętrzne mm:450x430,Wymiary komór dł./szr./gł. mm:390x370x200,Kolor:Alpina</t>
  </si>
  <si>
    <t>LATHI N-100L Croma CRISTALITE®</t>
  </si>
  <si>
    <t>&lt;p&gt;SCHOCK zlewozmywak LATHI N-100L Croma CRISTALITE®&lt;/p&gt;&lt;p&gt;&lt;img src=https://www.schock.com.pl/img/cms/klimaneutral.png alt=klimaneutral produkt width=80% /&gt;&lt;/p&gt;</t>
  </si>
  <si>
    <t>&lt;h2&gt;SCHOCK zlewozmywak LATHI N-100L Croma CRISTALITE®&lt;/h2&gt;&lt;strong&gt;WYPOSAŻENIE W CENIE&lt;/strong&gt;&lt;/p&gt;&lt;ul&gt;&lt;li&gt;korek manualny&lt;/li&gt;&lt;li&gt;syfon&lt;/li&gt;&lt;li&gt;opływ&lt;/li&gt;&lt;li&gt;zaczepy mocujące&lt;/li&gt;&lt;/ul&gt;</t>
  </si>
  <si>
    <t>zlew, zlewozmywak, LATHI, D100L, Croma, CRISTALITE</t>
  </si>
  <si>
    <t>Zlewozmywak LATHI N-100L Croma CRISTALITE® SCHOCK</t>
  </si>
  <si>
    <t>zlew, zlewozmywak, LATHI, N-100L, Croma, CRISTALITE®</t>
  </si>
  <si>
    <t>LATHI N-100L Moonstone CRISTALITE®</t>
  </si>
  <si>
    <t>&lt;p&gt;SCHOCK zlewozmywak LATHI N-100L Moonstone CRISTALITE®&lt;/p&gt;&lt;p&gt;&lt;img src=https://www.schock.com.pl/img/cms/klimaneutral.png alt=klimaneutral produkt width=80% /&gt;&lt;/p&gt;</t>
  </si>
  <si>
    <t>&lt;h2&gt;SCHOCK zlewozmywak LATHI N-100L Moonstone CRISTALITE®&lt;/h2&gt;&lt;strong&gt;WYPOSAŻENIE W CENIE&lt;/strong&gt;&lt;/p&gt;&lt;ul&gt;&lt;li&gt;korek manualny&lt;/li&gt;&lt;li&gt;syfon&lt;/li&gt;&lt;li&gt;opływ&lt;/li&gt;&lt;li&gt;zaczepy mocujące&lt;/li&gt;&lt;/ul&gt;</t>
  </si>
  <si>
    <t>zlew, zlewozmywak, LATHI, D100L, Moonstone, CRISTALITE</t>
  </si>
  <si>
    <t>Zlewozmywak LATHI N-100L Moonstone CRISTALITE® SCHOCK</t>
  </si>
  <si>
    <t>zlew, zlewozmywak, LATHI, N-100L, Moonstone, CRISTALITE®</t>
  </si>
  <si>
    <t>LATHI N-100L Onyx CRISTALITE®</t>
  </si>
  <si>
    <t>&lt;p&gt;SCHOCK zlewozmywak LATHI N-100L Onyx CRISTALITE®&lt;/p&gt;&lt;p&gt;&lt;img src=https://www.schock.com.pl/img/cms/klimaneutral.png alt=klimaneutral produkt width=80% /&gt;&lt;/p&gt;</t>
  </si>
  <si>
    <t>&lt;h2&gt;SCHOCK zlewozmywak LATHI N-100L Onyx CRISTALITE®&lt;/h2&gt;&lt;strong&gt;WYPOSAŻENIE W CENIE&lt;/strong&gt;&lt;/p&gt;&lt;ul&gt;&lt;li&gt;korek manualny&lt;/li&gt;&lt;li&gt;syfon&lt;/li&gt;&lt;li&gt;opływ&lt;/li&gt;&lt;li&gt;zaczepy mocujące&lt;/li&gt;&lt;/ul&gt;</t>
  </si>
  <si>
    <t>zlew, zlewozmywak, LATHI, D100L, Onyx, CRISTALITE</t>
  </si>
  <si>
    <t>Zlewozmywak LATHI N-100L Onyx CRISTALITE® SCHOCK</t>
  </si>
  <si>
    <t>zlew, zlewozmywak, LATHI, N-100L, Onyx, CRISTALITE®</t>
  </si>
  <si>
    <t>LATHI N-100L Alpina CRISTALITE®</t>
  </si>
  <si>
    <t>&lt;p&gt;SCHOCK zlewozmywak LATHI N-100L Alpina CRISTALITE®&lt;/p&gt;&lt;p&gt;&lt;img src=https://www.schock.com.pl/img/cms/klimaneutral.png alt=klimaneutral produkt width=80% /&gt;&lt;/p&gt;</t>
  </si>
  <si>
    <t>&lt;h2&gt;SCHOCK zlewozmywak LATHI N-100L Alpina CRISTALITE®&lt;/h2&gt;&lt;strong&gt;WYPOSAŻENIE W CENIE&lt;/strong&gt;&lt;/p&gt;&lt;ul&gt;&lt;li&gt;korek manualny&lt;/li&gt;&lt;li&gt;syfon&lt;/li&gt;&lt;li&gt;opływ&lt;/li&gt;&lt;li&gt;zaczepy mocujące&lt;/li&gt;&lt;/ul&gt;</t>
  </si>
  <si>
    <t>zlew, zlewozmywak, LATHI, D100L, Alpina, CRISTALITE</t>
  </si>
  <si>
    <t>Zlewozmywak LATHI N-100L Alpina CRISTALITE® SCHOCK</t>
  </si>
  <si>
    <t>zlew, zlewozmywak, LATHI, N-100L, Alpina, CRISTALITE®</t>
  </si>
  <si>
    <t>lathi-n-100l-croma</t>
  </si>
  <si>
    <t>lathi-n-100l-moonstone</t>
  </si>
  <si>
    <t>lathi-n-100l-onyx</t>
  </si>
  <si>
    <t>lathi-n-100l-alpina</t>
  </si>
  <si>
    <t>Materiał:CRISTALITE®,Montaż:komora podwieszana,Zlewozmywak odwracalny:TAK,Możliwość montażu młynka:TAK,Minimalna podbudowa:60cm,Wymiary zewnętrzne mm:556x456,Wymiary komór dł./szr./gł. mm:500x380x180,Kolor:Croma</t>
  </si>
  <si>
    <t>Materiał:CRISTALITE®,Montaż:komora podwieszana,Zlewozmywak odwracalny:TAK,Możliwość montażu młynka:TAK,Minimalna podbudowa:60cm,Wymiary zewnętrzne mm:556x456,Wymiary komór dł./szr./gł. mm:500x380x180,Kolor:Moonstone</t>
  </si>
  <si>
    <t>Materiał:CRISTALITE®,Montaż:komora podwieszana,Zlewozmywak odwracalny:TAK,Możliwość montażu młynka:TAK,Minimalna podbudowa:60cm,Wymiary zewnętrzne mm:556x456,Wymiary komór dł./szr./gł. mm:500x380x180,Kolor:Onyx</t>
  </si>
  <si>
    <t>Materiał:CRISTALITE®,Montaż:komora podwieszana,Zlewozmywak odwracalny:TAK,Możliwość montażu młynka:TAK,Minimalna podbudowa:60cm,Wymiary zewnętrzne mm:556x456,Wymiary komór dł./szr./gł. mm:500x380x180,Kolor:Alpina</t>
  </si>
  <si>
    <t>&lt;h2&gt;SCHOCK zlewozmywak GENIUS C-150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</si>
  <si>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GENIUS C-150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</si>
  <si>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GENIUS C-150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</si>
  <si>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GENIUS C-150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</si>
  <si>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D-100XS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</si>
  <si>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D-100XS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</si>
  <si>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D-100XS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</si>
  <si>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D-100XS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</si>
  <si>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D-100XS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</si>
  <si>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D-100XS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</si>
  <si>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D-100XS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</si>
  <si>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D-100XS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</si>
  <si>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</si>
  <si>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</si>
  <si>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</si>
  <si>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Moonstone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</si>
  <si>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Alpina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</si>
  <si>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</si>
  <si>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</si>
  <si>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</si>
  <si>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</si>
  <si>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D-100S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</si>
  <si>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D-100L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</si>
  <si>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D-100L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</si>
  <si>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D-100L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</si>
  <si>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D-100L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</si>
  <si>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D-100L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</si>
  <si>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D-100L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</si>
  <si>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D-100L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</si>
  <si>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D-100L Volcan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</si>
  <si>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D-100L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</si>
  <si>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D-150S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</si>
  <si>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D-150S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</si>
  <si>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D-150S Moonstone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</si>
  <si>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D-150S Alpina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</si>
  <si>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R-100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</si>
  <si>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R-100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</si>
  <si>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R-100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</si>
  <si>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R-100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</si>
  <si>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R-100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</si>
  <si>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R-100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</si>
  <si>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R-100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</si>
  <si>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R-100 Volcan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</si>
  <si>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</si>
  <si>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</si>
  <si>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</si>
  <si>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Moonstone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</si>
  <si>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Alpina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</si>
  <si>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</si>
  <si>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</si>
  <si>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</si>
  <si>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</si>
  <si>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</si>
  <si>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Sage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</si>
  <si>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N-100S Canyon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</si>
  <si>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Alpina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</si>
  <si>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</si>
  <si>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</si>
  <si>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</si>
  <si>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</si>
  <si>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</si>
  <si>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</si>
  <si>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</si>
  <si>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</si>
  <si>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Moonstone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</si>
  <si>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NEMO N-100 Sage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</si>
  <si>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</si>
  <si>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</si>
  <si>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</si>
  <si>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</si>
  <si>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</si>
  <si>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</si>
  <si>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</si>
  <si>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</si>
  <si>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VIOLA D-100 Basalt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</si>
  <si>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D-100 Beton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</si>
  <si>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D-100 Crema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</si>
  <si>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D-100 Croma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</si>
  <si>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D-100 Everest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</si>
  <si>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D-100 Inox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</si>
  <si>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D-100 Mocha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</si>
  <si>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D-100 Nero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</si>
  <si>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D-100 Onyx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</si>
  <si>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D-150 Basalt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</si>
  <si>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D-150 Beton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</si>
  <si>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D-150 Crema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</si>
  <si>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D-150 Croma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</si>
  <si>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D-150 Everest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</si>
  <si>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D-150 Inox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</si>
  <si>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D-150 Mocha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</si>
  <si>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D-150 Nero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</si>
  <si>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VIOLA D-150 Onyx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OPŁATĄ:&lt;/strong&gt;&lt;/p&gt;&lt;ul&gt;&lt;li&gt;deska drewniana&lt;/li&gt;&lt;li&gt;deska szklana&lt;/li&gt;&lt;/ul&gt;</t>
  </si>
  <si>
    <t>&lt;h2&gt;SCHOCK zlewozmywak BROOKLYN N-100S Basalt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</si>
  <si>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N-100S Beton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</si>
  <si>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N-100S Crema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</si>
  <si>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N-100S Croma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</si>
  <si>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N-100S Everest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</si>
  <si>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N-100S Inox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</si>
  <si>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N-100S Mocha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</si>
  <si>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N-100S Nero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</si>
  <si>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N-100S Onyx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</si>
  <si>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N-100S Moonstone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</si>
  <si>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Basalt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</si>
  <si>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Beton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</si>
  <si>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Crema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</si>
  <si>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Croma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</si>
  <si>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Everest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</si>
  <si>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Inox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</si>
  <si>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Mocha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</si>
  <si>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Nero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</si>
  <si>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Onyx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</si>
  <si>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 Moonstone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</si>
  <si>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N-100L Basalt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</si>
  <si>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N-100L Beton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</si>
  <si>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N-100L Crema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</si>
  <si>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N-100L Nero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</si>
  <si>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N-100L Onyx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</si>
  <si>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BROOKLYN N-100L Moonstone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OPŁATĄ:&lt;/strong&gt;&lt;/p&gt;&lt;ul&gt;&lt;/ul&gt;</t>
  </si>
  <si>
    <t>&lt;h2&gt;SCHOCK zlewozmywak FORMHAUS D-150 Croma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OPŁATĄ:&lt;/strong&gt;&lt;/p&gt;&lt;ul&gt;&lt;li&gt;korek manualny&lt;/li&gt;&lt;li&gt;wkładka stalowa&lt;/li&gt;&lt;li&gt;deska szklana&lt;/li&gt;&lt;/ul&gt;</t>
  </si>
  <si>
    <t>&lt;h2&gt;SCHOCK zlewozmywak FORMHAUS D-150 Nero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OPŁATĄ:&lt;/strong&gt;&lt;/p&gt;&lt;ul&gt;&lt;li&gt;korek manualny&lt;/li&gt;&lt;li&gt;wkładka stalowa&lt;/li&gt;&lt;li&gt;deska szklana&lt;/li&gt;&lt;/ul&gt;</t>
  </si>
  <si>
    <t>&lt;h2&gt;SCHOCK zlewozmywak FORMHAUS D-150 Moonstone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OPŁATĄ:&lt;/strong&gt;&lt;/p&gt;&lt;ul&gt;&lt;li&gt;korek manualny&lt;/li&gt;&lt;li&gt;wkładka stalowa&lt;/li&gt;&lt;li&gt;deska szklana&lt;/li&gt;&lt;/ul&gt;</t>
  </si>
  <si>
    <t>&lt;h2&gt;SCHOCK zlewozmywak FORMHAUS D-150 Onyx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OPŁATĄ:&lt;/strong&gt;&lt;/p&gt;&lt;ul&gt;&lt;li&gt;korek manualny&lt;/li&gt;&lt;li&gt;wkładka stalowa&lt;/li&gt;&lt;li&gt;deska szklana&lt;/li&gt;&lt;/ul&gt;</t>
  </si>
  <si>
    <t>&lt;h2&gt;SCHOCK zlewozmywak FORMHAUS D-150 Alpina CRISTALITE®&lt;/h2&gt;&lt;strong&gt;WYPOSAŻENIE W CENIE&lt;/strong&gt;&lt;/p&gt;&lt;ul&gt;&lt;li&gt;korek manualny&lt;/li&gt;&lt;li&gt;syfon&lt;/li&gt;&lt;li&gt;opływ&lt;/li&gt;&lt;li&gt;zaczepy mocujące&lt;/li&gt;&lt;/ul&gt;&lt;p&gt;&lt;br&gt;&lt;strong&gt;AKCESORIA ZA DODATKOWĄ OPŁATĄ:&lt;/strong&gt;&lt;/p&gt;&lt;ul&gt;&lt;li&gt;korek manualny&lt;/li&gt;&lt;li&gt;wkładka stalowa&lt;/li&gt;&lt;li&gt;deska szklana&lt;/li&gt;&lt;/ul&gt;</t>
  </si>
  <si>
    <t>&lt;h2&gt;SCHOCK zlewozmywak GENIUS D-100S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</si>
  <si>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GENIUS D-100S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</si>
  <si>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GENIUS D-100S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</si>
  <si>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GENIUS D-100S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</si>
  <si>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D-150L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</si>
  <si>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D-150L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</si>
  <si>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D-150L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</si>
  <si>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D-150L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</si>
  <si>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D-150L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</si>
  <si>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D-150L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</si>
  <si>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D-150L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</si>
  <si>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MANHATTAN D-150L Volcan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</si>
  <si>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</si>
  <si>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</si>
  <si>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</si>
  <si>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</si>
  <si>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</si>
  <si>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</si>
  <si>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</si>
  <si>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</si>
  <si>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D-100L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</si>
  <si>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D-100L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</si>
  <si>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D-100L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</si>
  <si>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D-100L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</si>
  <si>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D-100L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</si>
  <si>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D-100L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</si>
  <si>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D-100L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</si>
  <si>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D-100L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</si>
  <si>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D-150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</si>
  <si>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D-150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</si>
  <si>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D-150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</si>
  <si>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D-150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</si>
  <si>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D-150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</si>
  <si>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D-150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</si>
  <si>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D-150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</si>
  <si>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D-150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</si>
  <si>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C-150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</si>
  <si>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C-150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</si>
  <si>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C-150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</si>
  <si>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C-150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</si>
  <si>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C-150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</si>
  <si>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C-150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</si>
  <si>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C-150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</si>
  <si>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PRIMUS C-150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</si>
  <si>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</si>
  <si>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</si>
  <si>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</si>
  <si>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</si>
  <si>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</si>
  <si>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</si>
  <si>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</si>
  <si>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 Volcan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</si>
  <si>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D-100L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</si>
  <si>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D-100L Volcan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</si>
  <si>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D-100S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</si>
  <si>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D-100S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</si>
  <si>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D-100S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</si>
  <si>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D-100S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</si>
  <si>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D-100S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</si>
  <si>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D-100S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</si>
  <si>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D-100S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</si>
  <si>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D-100S Cascada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</si>
  <si>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D-150S Croma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</si>
  <si>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D-150S Nero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</si>
  <si>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D-150S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</si>
  <si>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D-150S Asphalt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</si>
  <si>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D-150S Alpaka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</si>
  <si>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D-150S Inca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</si>
  <si>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D-150S Roca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</si>
  <si>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TYPOS D-150S Volcan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</si>
  <si>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QUADRO N-100 Alpina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</si>
  <si>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QUADRO N-100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</si>
  <si>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QUADRO N-100 Nero CRISTALITE®  - LINIA STUDIO&lt;/h2&gt;&lt;strong&gt;WYPOSAŻENIE W CENIE&lt;/strong&gt;&lt;/p&gt;&lt;ul&gt;&lt;li&gt;korek manualny&lt;/li&gt;&lt;li&gt;syfon&lt;/li&gt;&lt;li&gt;opływ&lt;/li&gt;&lt;li&gt;zaczepy mocujące&lt;/li&gt;&lt;/ul&gt;</t>
  </si>
  <si>
    <t>&lt;h2&gt;SCHOCK zlewozmywak QUADRO N-100S Onyx CRISTALITE®&lt;/h2&gt;&lt;strong&gt;WYPOSAŻENIE W CENIE&lt;/strong&gt;&lt;/p&gt;&lt;ul&gt;&lt;li&gt;korek manualny&lt;/li&gt;&lt;li&gt;syfon&lt;/li&gt;&lt;li&gt;opływ&lt;/li&gt;&lt;li&gt;zaczepy mocujące&lt;/li&gt;&lt;/ul&gt;</t>
  </si>
  <si>
    <t>&lt;h2&gt;SCHOCK zlewozmywak QUADRO N-100S Alpina CRISTALITE®&lt;/h2&gt;&lt;strong&gt;WYPOSAŻENIE W CENIE&lt;/strong&gt;&lt;/p&gt;&lt;ul&gt;&lt;li&gt;korek manualny&lt;/li&gt;&lt;li&gt;syfon&lt;/li&gt;&lt;li&gt;opływ&lt;/li&gt;&lt;li&gt;zaczepy mocujące&lt;/li&gt;&lt;/ul&gt;</t>
  </si>
  <si>
    <t>2,14,20,23,24</t>
  </si>
  <si>
    <t>LAHTI N-100XL Croma CRISTALITE®</t>
  </si>
  <si>
    <t>&lt;p&gt;SCHOCK zlewozmywak LAHTI N-100XL Croma CRISTALITE®&lt;/p&gt;&lt;p&gt;&lt;img src=https://www.schock.com.pl/img/cms/klimaneutral.png alt=klimaneutral produkt width=80% /&gt;&lt;/p&gt;</t>
  </si>
  <si>
    <t>&lt;h2&gt;SCHOCK zlewozmywak LAHTI N-100XL Croma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</si>
  <si>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D100XL, Croma, CRISTALITE</t>
  </si>
  <si>
    <t>Zlewozmywak LAHTI N-100XL Croma CRISTALITE® SCHOCK</t>
  </si>
  <si>
    <t>zlew, zlewozmywak, LAHTI, N-100XL, Croma, CRISTALITE®</t>
  </si>
  <si>
    <t>LAHTI N-100XL Moonstone CRISTALITE®</t>
  </si>
  <si>
    <t>&lt;p&gt;SCHOCK zlewozmywak LAHTI N-100XL Moonstone CRISTALITE®&lt;/p&gt;&lt;p&gt;&lt;img src=https://www.schock.com.pl/img/cms/klimaneutral.png alt=klimaneutral produkt width=80% /&gt;&lt;/p&gt;</t>
  </si>
  <si>
    <t>&lt;h2&gt;SCHOCK zlewozmywak LAHTI N-100XL Moonstone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</si>
  <si>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D100XL, Moonstone, CRISTALITE</t>
  </si>
  <si>
    <t>Zlewozmywak LAHTI N-100XL Moonstone CRISTALITE® SCHOCK</t>
  </si>
  <si>
    <t>zlew, zlewozmywak, LAHTI, N-100XL, Moonstone, CRISTALITE®</t>
  </si>
  <si>
    <t>LAHTI N-100XL Onyx CRISTALITE®</t>
  </si>
  <si>
    <t>&lt;p&gt;SCHOCK zlewozmywak LAHTI N-100XL Onyx CRISTALITE®&lt;/p&gt;&lt;p&gt;&lt;img src=https://www.schock.com.pl/img/cms/klimaneutral.png alt=klimaneutral produkt width=80% /&gt;&lt;/p&gt;</t>
  </si>
  <si>
    <t>&lt;h2&gt;SCHOCK zlewozmywak LAHTI N-100XL Onyx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</si>
  <si>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D100XL, Onyx, CRISTALITE</t>
  </si>
  <si>
    <t>Zlewozmywak LAHTI N-100XL Onyx CRISTALITE® SCHOCK</t>
  </si>
  <si>
    <t>zlew, zlewozmywak, LAHTI, N-100XL, Onyx, CRISTALITE®</t>
  </si>
  <si>
    <t>LAHTI N-100XL Alpina CRISTALITE®</t>
  </si>
  <si>
    <t>&lt;p&gt;SCHOCK zlewozmywak LAHTI N-100XL Alpina CRISTALITE®&lt;/p&gt;&lt;p&gt;&lt;img src=https://www.schock.com.pl/img/cms/klimaneutral.png alt=klimaneutral produkt width=80% /&gt;&lt;/p&gt;</t>
  </si>
  <si>
    <t>&lt;h2&gt;SCHOCK zlewozmywak LAHTI N-100XL Alpina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</si>
  <si>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D100XL, Alpina, CRISTALITE</t>
  </si>
  <si>
    <t>Zlewozmywak LAHTI N-100XL Alpina CRISTALITE® SCHOCK</t>
  </si>
  <si>
    <t>zlew, zlewozmywak, LAHTI, N-100XL, Alpina, CRISTALITE®</t>
  </si>
  <si>
    <t>lahti-n-100xl-croma</t>
  </si>
  <si>
    <t>http://www.schock.com.pl/img/schock/lahti_n-100xl/lahtin100xlcroma.png,http://www.schock.com.pl/img/schock/lahti_n-100xl/lahtin100xltech.png</t>
  </si>
  <si>
    <t>lahti-n-100xl-moonstone</t>
  </si>
  <si>
    <t>http://www.schock.com.pl/img/schock/lahti_n-100xl/lahtin100xlmoonstone.png,http://www.schock.com.pl/img/schock/lahti_n-100xl/lahtin100xltech.png</t>
  </si>
  <si>
    <t>lahti-n-100xl-onyx</t>
  </si>
  <si>
    <t>http://www.schock.com.pl/img/schock/lahti_n-100xl/lahtin100xlonyx.png,http://www.schock.com.pl/img/schock/lahti_n-100xl/lahtin100xltech.png</t>
  </si>
  <si>
    <t>lahti-n-100xl-alpina</t>
  </si>
  <si>
    <t>http://www.schock.com.pl/img/schock/lahti_n-100xl/lahtin100xlalpina.png,http://www.schock.com.pl/img/schock/lahti_n-100xl/lahtin100xltech.png</t>
  </si>
  <si>
    <t>lahti-n-100l-croma</t>
  </si>
  <si>
    <t>http://www.schock.com.pl/img/schock/lahti_n-100l/lahtin100lcroma.png,http://www.schock.com.pl/img/schock/lahti_n-100l/lahtin100ltech.png</t>
  </si>
  <si>
    <t>lahti-n-100l-moonstone</t>
  </si>
  <si>
    <t>http://www.schock.com.pl/img/schock/lahti_n-100l/lahtin100lmoonstone.png,http://www.schock.com.pl/img/schock/lahti_n-100l/lahtin100ltech.png</t>
  </si>
  <si>
    <t>lahti-n-100l-onyx</t>
  </si>
  <si>
    <t>http://www.schock.com.pl/img/schock/lahti_n-100l/lahtin100lonyx.png,http://www.schock.com.pl/img/schock/lahti_n-100l/lahtin100ltech.png</t>
  </si>
  <si>
    <t>lahti-n-100l-alpina</t>
  </si>
  <si>
    <t>http://www.schock.com.pl/img/schock/lahti_n-100l/lahtin100lalpina.png,http://www.schock.com.pl/img/schock/lahti_n-100l/lahtin100ltech.png</t>
  </si>
  <si>
    <t>LAHTI N-100L Croma CRISTALITE®</t>
  </si>
  <si>
    <t>&lt;p&gt;SCHOCK zlewozmywak LAHTI N-100L Croma CRISTALITE®&lt;/p&gt;&lt;p&gt;&lt;img src=https://www.schock.com.pl/img/cms/klimaneutral.png alt=klimaneutral produkt width=80% /&gt;&lt;/p&gt;</t>
  </si>
  <si>
    <t>&lt;h2&gt;SCHOCK zlewozmywak LAHTI N-100L Croma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</si>
  <si>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D100L, Croma, CRISTALITE</t>
  </si>
  <si>
    <t>Zlewozmywak LAHTI N-100L Croma CRISTALITE® SCHOCK</t>
  </si>
  <si>
    <t>zlew, zlewozmywak, LAHTI, N-100L, Croma, CRISTALITE®</t>
  </si>
  <si>
    <t>LAHTI N-100L Moonstone CRISTALITE®</t>
  </si>
  <si>
    <t>&lt;p&gt;SCHOCK zlewozmywak LAHTI N-100L Moonstone CRISTALITE®&lt;/p&gt;&lt;p&gt;&lt;img src=https://www.schock.com.pl/img/cms/klimaneutral.png alt=klimaneutral produkt width=80% /&gt;&lt;/p&gt;</t>
  </si>
  <si>
    <t>&lt;h2&gt;SCHOCK zlewozmywak LAHTI N-100L Moonstone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</si>
  <si>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D100L, Moonstone, CRISTALITE</t>
  </si>
  <si>
    <t>Zlewozmywak LAHTI N-100L Moonstone CRISTALITE® SCHOCK</t>
  </si>
  <si>
    <t>zlew, zlewozmywak, LAHTI, N-100L, Moonstone, CRISTALITE®</t>
  </si>
  <si>
    <t>LAHTI N-100L Onyx CRISTALITE®</t>
  </si>
  <si>
    <t>&lt;p&gt;SCHOCK zlewozmywak LAHTI N-100L Onyx CRISTALITE®&lt;/p&gt;&lt;p&gt;&lt;img src=https://www.schock.com.pl/img/cms/klimaneutral.png alt=klimaneutral produkt width=80% /&gt;&lt;/p&gt;</t>
  </si>
  <si>
    <t>&lt;h2&gt;SCHOCK zlewozmywak LAHTI N-100L Onyx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</si>
  <si>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D100L, Onyx, CRISTALITE</t>
  </si>
  <si>
    <t>Zlewozmywak LAHTI N-100L Onyx CRISTALITE® SCHOCK</t>
  </si>
  <si>
    <t>zlew, zlewozmywak, LAHTI, N-100L, Onyx, CRISTALITE®</t>
  </si>
  <si>
    <t>LAHTI N-100L Alpina CRISTALITE®</t>
  </si>
  <si>
    <t>&lt;p&gt;SCHOCK zlewozmywak LAHTI N-100L Alpina CRISTALITE®&lt;/p&gt;&lt;p&gt;&lt;img src=https://www.schock.com.pl/img/cms/klimaneutral.png alt=klimaneutral produkt width=80% /&gt;&lt;/p&gt;</t>
  </si>
  <si>
    <t>&lt;h2&gt;SCHOCK zlewozmywak LAHTI N-100L Alpina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</si>
  <si>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D100L, Alpina, CRISTALITE</t>
  </si>
  <si>
    <t>Zlewozmywak LAHTI N-100L Alpina CRISTALITE® SCHOCK</t>
  </si>
  <si>
    <t>zlew, zlewozmywak, LAHTI, N-100L, Alpina, CRISTALITE®</t>
  </si>
  <si>
    <t>Materiał:CRISTALITE®,Montaż:komora podwieszana,Zlewozmywak odwracalny:NIE,Możliwość montażu młynka:TAK,Minimalna podbudowa:80cm,Wymiary zewnętrzne mm:756x456,Wymiary komór dł./szr./gł. mm:700x380x180,Kolor:Croma</t>
  </si>
  <si>
    <t>Materiał:CRISTALITE®,Montaż:komora podwieszana,Zlewozmywak odwracalny:NIE,Możliwość montażu młynka:TAK,Minimalna podbudowa:80cm,Wymiary zewnętrzne mm:756x456,Wymiary komór dł./szr./gł. mm:700x380x180,Kolor:Moonstone</t>
  </si>
  <si>
    <t>Materiał:CRISTALITE®,Montaż:komora podwieszana,Zlewozmywak odwracalny:NIE,Możliwość montażu młynka:TAK,Minimalna podbudowa:80cm,Wymiary zewnętrzne mm:756x456,Wymiary komór dł./szr./gł. mm:700x380x180,Kolor:Onyx</t>
  </si>
  <si>
    <t>Materiał:CRISTALITE®,Montaż:komora podwieszana,Zlewozmywak odwracalny:NIE,Możliwość montażu młynka:TAK,Minimalna podbudowa:80cm,Wymiary zewnętrzne mm:756x456,Wymiary komór dł./szr./gł. mm:700x380x180,Kolor:Alpina</t>
  </si>
  <si>
    <t>LAHTI N-100L Vanilla CRISTALITE®</t>
  </si>
  <si>
    <t>&lt;p&gt;SCHOCK zlewozmywak LAHTI N-100L Vanilla CRISTALITE®&lt;/p&gt;&lt;p&gt;&lt;img src=https://www.schock.com.pl/img/cms/klimaneutral.png alt=klimaneutral produkt width=80% /&gt;&lt;/p&gt;</t>
  </si>
  <si>
    <t>&lt;h2&gt;SCHOCK zlewozmywak LAHTI N-100L Vanilla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</si>
  <si>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D100L, Vanilla, CRISTALITE</t>
  </si>
  <si>
    <t>Zlewozmywak LAHTI N-100L Vanilla CRISTALITE® SCHOCK</t>
  </si>
  <si>
    <t>zlew, zlewozmywak, LAHTI, N-100L, Vanilla, CRISTALITE®</t>
  </si>
  <si>
    <t>lahti-n-100l-vanilla</t>
  </si>
  <si>
    <t>Materiał:CRISTALITE®,Montaż:komora podwieszana,Zlewozmywak odwracalny:TAK,Możliwość montażu młynka:TAK,Minimalna podbudowa:60cm,Wymiary zewnętrzne mm:556x456,Wymiary komór dł./szr./gł. mm:500x380x180,Kolor:Vanilla</t>
  </si>
  <si>
    <t>LAHTI N-100XL Vanilla CRISTALITE®</t>
  </si>
  <si>
    <t>&lt;p&gt;SCHOCK zlewozmywak LAHTI N-100XL Vanilla CRISTALITE®&lt;/p&gt;&lt;p&gt;&lt;img src=https://www.schock.com.pl/img/cms/klimaneutral.png alt=klimaneutral produkt width=80% /&gt;&lt;/p&gt;</t>
  </si>
  <si>
    <t>&lt;h2&gt;SCHOCK zlewozmywak LAHTI N-100XL Vanilla CRISTALITE®&lt;/h2&gt;&lt;strong&gt;WYPOSAŻENIE W CENIE&lt;/strong&gt;&lt;/p&gt;&lt;ul&gt;&lt;li&gt;korek manualny&lt;/li&gt;&lt;li&gt;syfon&lt;/li&gt;&lt;li&gt;opływ&lt;/li&gt;&lt;li&gt;zaczepy mocujące&lt;/li&gt;&lt;/ul&gt;</t>
  </si>
  <si>
    <t>zlew, zlewozmywak, LAHTI, N100XL, Vanilla, CRISTALITE</t>
  </si>
  <si>
    <t>Zlewozmywak LAHTI N-100XL Vanilla CRISTALITE® SCHOCK</t>
  </si>
  <si>
    <t>zlew, zlewozmywak, LAHTI, N-100XL, Vanilla, CRISTALITE®</t>
  </si>
  <si>
    <t>lahti-n-100xl-vanilla</t>
  </si>
  <si>
    <t>Materiał:CRISTALITE®,Montaż:komora podwieszana,Zlewozmywak odwracalny:NIE,Możliwość montażu młynka:TAK,Minimalna podbudowa:80cm,Wymiary zewnętrzne mm:756x456,Wymiary komór dł./szr./gł. mm:700x380x180,Kolor:Vanilla</t>
  </si>
  <si>
    <t>FORMHAUS D-100LS Vanilla CRISTALITE®</t>
  </si>
  <si>
    <t>&lt;p&gt;SCHOCK zlewozmywak FORMHAUS D-100LS Vanilla CRISTALITE®&lt;/p&gt;&lt;p&gt;&lt;img src=https://www.schock.com.pl/img/cms/klimaneutral.png alt=klimaneutral produkt width=80% /&gt;&lt;/p&gt;</t>
  </si>
  <si>
    <t>zlew, zlewozmywak, FORMHAUS, D100LS, Vanilla, CRISTALITE</t>
  </si>
  <si>
    <t>Zlewozmywak FORMHAUS D-100LS Vanilla CRISTALITE® SCHOCK</t>
  </si>
  <si>
    <t>zlew, zlewozmywak, FORMHAUS, D-100LS, Vanilla, CRISTALITE®</t>
  </si>
  <si>
    <t>formhaus-d-100ls-vanilla</t>
  </si>
  <si>
    <t>http://www.schock.com.pl/img/schock/formhaus_d-100ls/formhausd100lsvanilla.png,http://www.schock.com.pl/img/schock/formhaus_d-100ls/formhausd100lstech.png,http://www.schock.com.pl/img/schock/formhaus_d-100ls/formhausd100ls_1.png,http://www.schock.com.pl/img/schock/formhaus_d-100ls/formhausd100ls_2.png,http://www.schock.com.pl/img/schock/formhaus_d-100ls/formhausd100ls_1.png,http://www.schock.com.pl/img/schock/formhaus_d-100ls/formhausd100ls_3.png</t>
  </si>
  <si>
    <t>Materiał:CRISTALITE®,Montaż:wpuszczany,Zlewozmywak odwracalny:TAK,Możliwość montażu młynka:TAK,Minimalna podbudowa:60cm,Wymiary zewnętrzne mm:780x500,Wymiary komór dł./szr./gł. mm:480x420x190,Kolor:Vanilla</t>
  </si>
  <si>
    <t>&lt;h2&gt;SCHOCK zlewozmywak FORMHAUS D-100LS Vanilla CRISTALITE®&lt;/h2&gt;&lt;strong&gt;WYPOSAŻENIE W CENIE&lt;/strong&gt;&lt;/p&gt;&lt;ul&gt;&lt;li&gt;korek manualny&lt;/li&gt;&lt;li&gt;syfon&lt;/li&gt;&lt;li&gt;odpływ&lt;/li&gt;&lt;li&gt;zaczepy mocujące&lt;/li&gt;&lt;/ul&gt;&lt;a href="https://schock.com.pl/spec_tech_pdf/FORMHOUSE_D100LS_VANILLA.pdf" 
	target="_blank" 
	class="spec-tech-button"&gt;
	Pobierz specyfikację techniczną
&lt;/a&gt;</t>
  </si>
  <si>
    <t>2025-03-01</t>
  </si>
  <si>
    <t>NEMO N-100 Vanilla CRISTALITE®</t>
  </si>
  <si>
    <t>&lt;p&gt;SCHOCK zlewozmywak NEMO N-100 Vanilla CRISTALITE®&lt;/p&gt;&lt;p&gt;&lt;img src=https://www.schock.com.pl/img/cms/klimaneutral.png alt=klimaneutral produkt width=80% /&gt;&lt;/p&gt;</t>
  </si>
  <si>
    <t>&lt;h2&gt;SCHOCK zlewozmywak NEMO N-100 Vanilla CRISTALITE®&lt;/h2&gt;&lt;strong&gt;WYPOSAŻENIE W CENIE&lt;/strong&gt;&lt;/p&gt;&lt;ul&gt;&lt;li&gt;korek manualny&lt;/li&gt;&lt;li&gt;syfon&lt;/li&gt;&lt;li&gt;odpływ&lt;/li&gt;&lt;li&gt;zaczepy mocujące&lt;/li&gt;&lt;/ul&gt;</t>
  </si>
  <si>
    <t>zlew, zlewozmywak, NEMO, N100, Vanilla, CRISTALITE</t>
  </si>
  <si>
    <t>Zlewozmywak NEMO N-100 Vanilla CRISTALITE® SCHOCK</t>
  </si>
  <si>
    <t>zlew, zlewozmywak, NEMO, N-100, Vanilla, CRISTALITE®</t>
  </si>
  <si>
    <t>nemo-n-100-vanilla</t>
  </si>
  <si>
    <t>http://www.schock.com.pl/img/schock/nemo_n-100/nemon100vanilla.png,http://www.schock.com.pl/img/schock/nemo_n-100/nemon100tech.png,https://www.schock.com.pl/img/schock/aranzacje/nemn100_0531280x1280.png,https://www.schock.com.pl/img/schock/aranzacje/nemn100_0541280x1280.png</t>
  </si>
  <si>
    <t>Materiał:CRISTALITE®,Montaż:wpuszczany,Zlewozmywak odwracalny:NIE,Możliwość montażu młynka:TAK,Minimalna podbudowa:60cm,Wymiary zewnętrzne mm:570x510,Wymiary komór dł./szr./gł. mm:514x358x180,Kolor:Vanilla</t>
  </si>
  <si>
    <t>NEMO N-100S Vanilla CRISTALITE®</t>
  </si>
  <si>
    <t>&lt;p&gt;SCHOCK zlewozmywak NEMO N-100S Vanilla CRISTALITE®&lt;/p&gt;&lt;p&gt;&lt;img src=https://www.schock.com.pl/img/cms/klimaneutral.png alt=klimaneutral produkt width=80% /&gt;&lt;/p&gt;</t>
  </si>
  <si>
    <t>&lt;h2&gt;SCHOCK zlewozmywak NEMO N-100S Vanilla CRISTALITE®&lt;/h2&gt;&lt;strong&gt;WYPOSAŻENIE W CENIE&lt;/strong&gt;&lt;/p&gt;&lt;ul&gt;&lt;li&gt;korek manualny&lt;/li&gt;&lt;li&gt;syfon&lt;/li&gt;&lt;li&gt;odpływ&lt;/li&gt;&lt;li&gt;zaczepy mocujące&lt;/li&gt;&lt;/ul&gt;</t>
  </si>
  <si>
    <t>zlew, zlewozmywak, NEMO, N100S, Vanilla, CRISTALITE</t>
  </si>
  <si>
    <t>Zlewozmywak NEMO N-100S Vanilla CRISTALITE® SCHOCK</t>
  </si>
  <si>
    <t>zlew, zlewozmywak, NEMO, N-100S, Vanilla, CRISTALITE®</t>
  </si>
  <si>
    <t>nemo-n-100s-vanilla</t>
  </si>
  <si>
    <t>http://www.schock.com.pl/img/schock/nemo_n-100s/nemon100svanilla.png,http://www.schock.com.pl/img/schock/nemo_n-100s/nemon100stech.png</t>
  </si>
  <si>
    <t>Materiał:CRISTALITE®,Montaż:wpuszczany,Zlewozmywak odwracalny:NIE,Możliwość montażu młynka:TAK,Minimalna podbudowa:50cm,Wymiary zewnętrzne mm:490x510,Wymiary komór dł./szr./gł. mm:434x364x180,Kolor:Vanilla</t>
  </si>
  <si>
    <t>FORMHAUS D-100L Vanilla CRISTALITE®</t>
  </si>
  <si>
    <t>&lt;p&gt;SCHOCK zlewozmywak FORMHAUS D-100L Vanilla CRISTALITE®&lt;/p&gt;&lt;p&gt;&lt;img src=https://www.schock.com.pl/img/cms/klimaneutral.png alt=klimaneutral produkt width=80% /&gt;&lt;/p&gt;</t>
  </si>
  <si>
    <t>&lt;h2&gt;SCHOCK zlewozmywak FORMHAUS D-100L Vanilla CRISTALITE®&lt;/h2&gt;&lt;strong&gt;WYPOSAŻENIE W CENIE&lt;/strong&gt;&lt;/p&gt;&lt;ul&gt;&lt;li&gt;korek manualny&lt;/li&gt;&lt;li&gt;syfon&lt;/li&gt;&lt;li&gt;odpływ&lt;/li&gt;&lt;li&gt;zaczepy mocujące&lt;/li&gt;&lt;/ul&gt;</t>
  </si>
  <si>
    <t>zlew, zlewozmywak, FORMHAUS, D100L, Vanilla, CRISTALITE</t>
  </si>
  <si>
    <t>Zlewozmywak FORMHAUS D-100L Vanilla CRISTALITE® SCHOCK</t>
  </si>
  <si>
    <t>zlew, zlewozmywak, FORMHAUS, D-100L, Vanilla, CRISTALITE®</t>
  </si>
  <si>
    <t>formhaus-d-100l-vanilla</t>
  </si>
  <si>
    <t>http://www.schock.com.pl/img/schock/formhaus_d-100l/formhausd100lvanilla.png,http://www.schock.com.pl/img/schock/formhaus_d-100l/formhausd100ltech.png</t>
  </si>
  <si>
    <t>Materiał:CRISTALITE®,Montaż:wpuszczany,Zlewozmywak odwracalny:TAK,Możliwość montażu młynka:TAK,Minimalna podbudowa:60cm,Wymiary zewnętrzne mm:1000x500,Wymiary komór dł./szr./gł. mm:480x420x190,Kolor:Vanilla</t>
  </si>
  <si>
    <t>RONDA D-100 Vanilla CRISTALITE®</t>
  </si>
  <si>
    <t>&lt;p&gt;SCHOCK zlewozmywak RONDA D-100 Vanilla CRISTALITE®&lt;/p&gt;&lt;p&gt;&lt;img src=https://www.schock.com.pl/img/cms/klimaneutral.png alt=klimaneutral produkt width=80% /&gt;&lt;/p&gt;</t>
  </si>
  <si>
    <t>&lt;h2&gt;SCHOCK zlewozmywak RONDA D-100 Vanilla CRISTALITE®&lt;/h2&gt;&lt;strong&gt;WYPOSAŻENIE W CENIE&lt;/strong&gt;&lt;/p&gt;&lt;ul&gt;&lt;li&gt;korek manualny&lt;/li&gt;&lt;li&gt;syfon&lt;/li&gt;&lt;li&gt;odpływ&lt;/li&gt;&lt;li&gt;zaczepy mocujące&lt;/li&gt;&lt;/ul&gt;</t>
  </si>
  <si>
    <t>zlew, zlewozmywak, RONDA, D100, Vanilla, CRISTALITE</t>
  </si>
  <si>
    <t>Zlewozmywak RONDA D-100 Vanilla CRISTALITE® SCHOCK</t>
  </si>
  <si>
    <t>zlew, zlewozmywak, RONDA, D-100, Vanilla, CRISTALITE®</t>
  </si>
  <si>
    <t>2025-04-01</t>
  </si>
  <si>
    <t>Materiał:CRISTALITE®,Montaż:wpuszczany,Zlewozmywak odwracalny:TAK,Możliwość montażu młynka:TAK,Minimalna podbudowa:45cm,Wymiary zewnętrzne mm:580x500,Wymiary komór dł./szr./gł. mm:336x436x195,Kolor:Vanilla</t>
  </si>
  <si>
    <t>RONDA D-100L Vanilla CRISTALITE®</t>
  </si>
  <si>
    <t>&lt;p&gt;SCHOCK zlewozmywak RONDA D-100L Vanilla CRISTALITE®&lt;/p&gt;&lt;p&gt;&lt;img src=https://www.schock.com.pl/img/cms/klimaneutral.png alt=klimaneutral produkt width=80% /&gt;&lt;/p&gt;</t>
  </si>
  <si>
    <t>&lt;h2&gt;SCHOCK zlewozmywak RONDA D-100L Vanilla CRISTALITE®&lt;/h2&gt;&lt;strong&gt;WYPOSAŻENIE W CENIE&lt;/strong&gt;&lt;/p&gt;&lt;ul&gt;&lt;li&gt;korek manualny&lt;/li&gt;&lt;li&gt;syfon&lt;/li&gt;&lt;li&gt;odpływ&lt;/li&gt;&lt;li&gt;zaczepy mocujące&lt;/li&gt;&lt;/ul&gt;</t>
  </si>
  <si>
    <t>zlew, zlewozmywak, RONDA, D100L, Vanilla, CRISTALITE</t>
  </si>
  <si>
    <t>Zlewozmywak RONDA D-100L Vanilla CRISTALITE® SCHOCK</t>
  </si>
  <si>
    <t>zlew, zlewozmywak, RONDA, D-100L, Vanilla, CRISTALITE®</t>
  </si>
  <si>
    <t>ronda-d-100l-vanilla</t>
  </si>
  <si>
    <t>ronda-d-100-vanilla</t>
  </si>
  <si>
    <t>Materiał:CRISTALITE®,Montaż:wpuszczany,Zlewozmywak odwracalny:TAK,Możliwość montażu młynka:TAK,Minimalna podbudowa:50cm,Wymiary zewnętrzne mm:650x500,Wymiary komór dł./szr./gł. mm:386x436x195,Kolor:Vanilla</t>
  </si>
  <si>
    <t>RONDA D-100XL Vanilla CRISTALITE®</t>
  </si>
  <si>
    <t>&lt;p&gt;SCHOCK zlewozmywak RONDA D-100XL Vanilla CRISTALITE®&lt;/p&gt;&lt;p&gt;&lt;img src=https://www.schock.com.pl/img/cms/klimaneutral.png alt=klimaneutral produkt width=80% /&gt;&lt;/p&gt;</t>
  </si>
  <si>
    <t>&lt;h2&gt;SCHOCK zlewozmywak RONDA D-100XL Vanilla CRISTALITE®&lt;/h2&gt;&lt;strong&gt;WYPOSAŻENIE W CENIE&lt;/strong&gt;&lt;/p&gt;&lt;ul&gt;&lt;li&gt;korek manualny&lt;/li&gt;&lt;li&gt;syfon&lt;/li&gt;&lt;li&gt;odpływ&lt;/li&gt;&lt;li&gt;zaczepy mocujące&lt;/li&gt;&lt;/ul&gt;</t>
  </si>
  <si>
    <t>zlew, zlewozmywak, RONDA, D100XL, Vanilla, CRISTALITE</t>
  </si>
  <si>
    <t>Zlewozmywak RONDA D-100XL Vanilla CRISTALITE® SCHOCK</t>
  </si>
  <si>
    <t>zlew, zlewozmywak, RONDA, D-100XL, Vanilla, CRISTALITE®</t>
  </si>
  <si>
    <t>ronda-d-100xl-vanilla</t>
  </si>
  <si>
    <t>Materiał:CRISTALITE®,Montaż:wpuszczany,Zlewozmywak odwracalny:TAK,Możliwość montażu młynka:TAK,Minimalna podbudowa:60cm,Wymiary zewnętrzne mm:780x500,Wymiary komór dł./szr./gł. mm:465x436x195,Kolor:Vanilla</t>
  </si>
  <si>
    <t>FORMHAUS D-100S Vanilla CRISTALITE®</t>
  </si>
  <si>
    <t>&lt;p&gt;SCHOCK zlewozmywak FORMHAUS D-100S Vanilla CRISTALITE®&lt;/p&gt;&lt;p&gt;&lt;img src=https://www.schock.com.pl/img/cms/klimaneutral.png alt=klimaneutral produkt width=80% /&gt;&lt;/p&gt;</t>
  </si>
  <si>
    <t>&lt;h2&gt;SCHOCK zlewozmywak FORMHAUS D-100S Vanilla CRISTALITE®&lt;/h2&gt;&lt;strong&gt;WYPOSAŻENIE W CENIE&lt;/strong&gt;&lt;/p&gt;&lt;ul&gt;&lt;li&gt;korek manualny&lt;/li&gt;&lt;li&gt;syfon&lt;/li&gt;&lt;li&gt;odpływ&lt;/li&gt;&lt;li&gt;zaczepy mocujące&lt;/li&gt;&lt;/ul&gt;</t>
  </si>
  <si>
    <t>zlew, zlewozmywak, FORMHAUS, D100S, Vanilla, CRISTALITE</t>
  </si>
  <si>
    <t>Zlewozmywak FORMHAUS D-100S Vanilla CRISTALITE® SCHOCK</t>
  </si>
  <si>
    <t>zlew, zlewozmywak, FORMHAUS, D-100S, Vanilla, CRISTALITE®</t>
  </si>
  <si>
    <t>formhaus-d-100s-vanilla</t>
  </si>
  <si>
    <t>Materiał:CRISTALITE®,Montaż:wpuszczany,Zlewozmywak odwracalny:TAK,Możliwość montażu młynka:TAK,Minimalna podbudowa:45cm,Wymiary zewnętrzne mm:780x500,Wymiary komór dł./szr./gł. mm:340x420x190,Kolor:Vanilla</t>
  </si>
  <si>
    <t>http://schock.com.pl/img/schock/ronda_d-100/rondad100vanilla.png,http://schock.com.pl/img/schock/ronda_d-100/rondad100tech.png,http://schock.com.pl/img/schock/ronda_d-100/rondad100_1.png</t>
  </si>
  <si>
    <t>!591</t>
  </si>
  <si>
    <t>http://www.schock.com.pl/img/schock/ronda_d-100l/rondad100lvanilla.png,http://www.schock.com.pl/img/schock/ronda_d-100l/rondad100ltech.png</t>
  </si>
  <si>
    <t>!759</t>
  </si>
  <si>
    <t>http://schock.com.pl/img/schock/ronda_d-100xl/rondad100xlvanilla.png, http://schock.com.pl/img/schock/ronda_d-100xl/rondad100xltech.png, http://schock.com.pl/img/schock/ronda_d-100xl/rondad100xl_1.png, http://schock.com.pl/img/schock/ronda_d-100xl/rondad100xl_2.png</t>
  </si>
  <si>
    <t>http://www.schock.com.pl/img/schock/formhaus_d-100s/formhausd100svanilla.png,http://www.schock.com.pl/img/schock/formhaus_d-100s/formhausd100stech.png</t>
  </si>
  <si>
    <t xml:space="preserve"> Lima D-100S Croma CRISTALITE®</t>
  </si>
  <si>
    <t>&lt;p&gt;SCHOCK zlewozmywak LIMA D-100S Asphalt CRISTALITE®&lt;/p&gt;&lt;p&gt;&lt;img src=https://www.schock.com.pl/img/cms/klimaneutral.png alt=klimaneutral produkt width=80% /&gt;&lt;/p&gt;</t>
  </si>
  <si>
    <t>&lt;p&gt;SCHOCK zlewozmywak LIMA D-100S Croma CRISTALITE®&lt;/p&gt;&lt;p&gt;&lt;img src=https://www.schock.com.pl/img/cms/klimaneutral.png alt=klimaneutral produkt width=80% /&gt;&lt;/p&gt;</t>
  </si>
  <si>
    <t>&lt;h2&gt;SCHOCK zlewozmywak LIMA D-100S Croma CRISTALITE®&lt;/h2&gt;&lt;strong&gt;WYPOSAŻENIE W CENIE&lt;/strong&gt;&lt;/p&gt;&lt;ul&gt;&lt;li&gt;korek manualny&lt;/li&gt;&lt;li&gt;syfon&lt;/li&gt;&lt;li&gt;opływ&lt;/li&gt;&lt;li&gt;zaczepy mocujące&lt;/li&gt;&lt;/ul&gt;</t>
  </si>
  <si>
    <t>zlew, zlewozmywak, LIMA, D100S, Croma, CRISTALITE</t>
  </si>
  <si>
    <t>Zlewozmywak LIMA D-100S Croma CRISTALITE® SCHOCK</t>
  </si>
  <si>
    <t>zlew, zlewozmywak, LIMA, D-100S, Croma, CRISTALITE®</t>
  </si>
  <si>
    <t>lima-d-100s-croma</t>
  </si>
  <si>
    <t>2025-05-01</t>
  </si>
  <si>
    <t>http://www.schock.com.pl/img/schock/lima_d-100s/limad100scroma.png,http://www.schock.com.pl/img/schock/lima_d-100s/limad100srystech.png</t>
  </si>
  <si>
    <t>Materiał:CRISTALITE®,Montaż:wpuszczany,Zlewozmywak odwracalny:TAK,Możliwość montażu młynka:TAK,Minimalna podbudowa:50cm,Wymiary zewnętrzne mm:780x500,Wymiary komór dł./szr./gł. mm:380x428x165,Kolor:Croma</t>
  </si>
  <si>
    <t xml:space="preserve"> Lima D-100S Onyx CRISTALITE®</t>
  </si>
  <si>
    <t>&lt;p&gt;SCHOCK zlewozmywak LIMA D-100S Onyx CRISTALITE®&lt;/p&gt;&lt;p&gt;&lt;img src=https://www.schock.com.pl/img/cms/klimaneutral.png alt=klimaneutral produkt width=80% /&gt;&lt;/p&gt;</t>
  </si>
  <si>
    <t>&lt;h2&gt;SCHOCK zlewozmywak LIMA D-100S Onyx CRISTALITE®&lt;/h2&gt;&lt;strong&gt;WYPOSAŻENIE W CENIE&lt;/strong&gt;&lt;/p&gt;&lt;ul&gt;&lt;li&gt;korek manualny&lt;/li&gt;&lt;li&gt;syfon&lt;/li&gt;&lt;li&gt;opływ&lt;/li&gt;&lt;li&gt;zaczepy mocujące&lt;/li&gt;&lt;/ul&gt;</t>
  </si>
  <si>
    <t>zlew, zlewozmywak, LIMA, D100S, Onyx, CRISTALITE</t>
  </si>
  <si>
    <t>Zlewozmywak LIMA D-100S Onyx CRISTALITE® SCHOCK</t>
  </si>
  <si>
    <t>zlew, zlewozmywak, LIMA, D-100S, Onyx, CRISTALITE®</t>
  </si>
  <si>
    <t>Materiał:CRISTALITE®,Montaż:wpuszczany,Zlewozmywak odwracalny:TAK,Możliwość montażu młynka:TAK,Minimalna podbudowa:50cm,Wymiary zewnętrzne mm:780x500,Wymiary komór dł./szr./gł. mm:380x428x165,Kolor:Onyx</t>
  </si>
  <si>
    <t>lima-d-100s-onyx</t>
  </si>
  <si>
    <t>http://www.schock.com.pl/img/schock/lima_d-100s/limad100sonyx.png,http://www.schock.com.pl/img/schock/lima_d-100s/limad100srystech.png</t>
  </si>
  <si>
    <t xml:space="preserve"> Lima D-100S Vanilla CRISTALITE®</t>
  </si>
  <si>
    <t>&lt;p&gt;SCHOCK zlewozmywak LIMA D-100S Vanilla CRISTALITE®&lt;/p&gt;&lt;p&gt;&lt;img src=https://www.schock.com.pl/img/cms/klimaneutral.png alt=klimaneutral produkt width=80% /&gt;&lt;/p&gt;</t>
  </si>
  <si>
    <t>&lt;h2&gt;SCHOCK zlewozmywak LIMA D-100S Vanilla CRISTALITE®&lt;/h2&gt;&lt;strong&gt;WYPOSAŻENIE W CENIE&lt;/strong&gt;&lt;/p&gt;&lt;ul&gt;&lt;li&gt;korek manualny&lt;/li&gt;&lt;li&gt;syfon&lt;/li&gt;&lt;li&gt;opływ&lt;/li&gt;&lt;li&gt;zaczepy mocujące&lt;/li&gt;&lt;/ul&gt;</t>
  </si>
  <si>
    <t>zlew, zlewozmywak, LIMA, D100S, Vanilla, CRISTALITE</t>
  </si>
  <si>
    <t>Zlewozmywak LIMA D-100S Vanilla CRISTALITE® SCHOCK</t>
  </si>
  <si>
    <t>zlew, zlewozmywak, LIMA, D-100S, Vanilla, CRISTALITE®</t>
  </si>
  <si>
    <t>Materiał:CRISTALITE®,Montaż:wpuszczany,Zlewozmywak odwracalny:TAK,Możliwość montażu młynka:TAK,Minimalna podbudowa:50cm,Wymiary zewnętrzne mm:780x500,Wymiary komór dł./szr./gł. mm:380x428x165,Kolor:Vanilla</t>
  </si>
  <si>
    <t>lima-d-100s-vanilla</t>
  </si>
  <si>
    <t>http://www.schock.com.pl/img/schock/lima_d-100s/limad100svanilla.png,http://www.schock.com.pl/img/schock/lima_d-100s/limad100srystech.png</t>
  </si>
  <si>
    <t>lima-d-100s-asphalt</t>
  </si>
  <si>
    <t xml:space="preserve"> Lima D-100S Asphalt CRISTALITE®</t>
  </si>
  <si>
    <t>&lt;h2&gt;SCHOCK zlewozmywak LIMA D-100S Asphalt CRISTALITE®&lt;/h2&gt;&lt;strong&gt;WYPOSAŻENIE W CENIE&lt;/strong&gt;&lt;/p&gt;&lt;ul&gt;&lt;li&gt;korek manualny&lt;/li&gt;&lt;li&gt;syfon&lt;/li&gt;&lt;li&gt;opływ&lt;/li&gt;&lt;li&gt;zaczepy mocujące&lt;/li&gt;&lt;/ul&gt;</t>
  </si>
  <si>
    <t>zlew, zlewozmywak, LIMA, D100S, Asphalt, CRISTALITE</t>
  </si>
  <si>
    <t>Zlewozmywak LIMA D-100S Asphalt CRISTALITE® SCHOCK</t>
  </si>
  <si>
    <t>zlew, zlewozmywak, LIMA, D-100S, Asphalt, CRISTALITE®</t>
  </si>
  <si>
    <t>Materiał:CRISTALITE®,Montaż:wpuszczany,Zlewozmywak odwracalny:TAK,Możliwość montażu młynka:TAK,Minimalna podbudowa:50cm,Wymiary zewnętrzne mm:780x500,Wymiary komór dł./szr./gł. mm:380x428x165,Kolor:Asphalt</t>
  </si>
  <si>
    <t>http://www.schock.com.pl/img/schock/lima_d-100s/limad100sasphalt.png,http://www.schock.com.pl/img/schock/lima_d-100s/limad100srystech.png,http://www.schock.com.pl/img/schock/lima_d-100s/limad100s_1.png</t>
  </si>
  <si>
    <t>PINEDO D-100XS Onyx CRISTALITE®</t>
  </si>
  <si>
    <t>&lt;p&gt;SCHOCK zlewozmywak PINEDO D-100XS Onyx CRISTALITE®&lt;/p&gt;</t>
  </si>
  <si>
    <t>zlew, zlewozmywak, PINEDO, D100XS, ONYX, CRISTALITE</t>
  </si>
  <si>
    <t>Zlewozmywak PINEDO D-100XS Onyx CRISTALITE® SCHOCK</t>
  </si>
  <si>
    <t>zlew, zlewozmywak, PINEDO, D-100XS, Onyx, CRISTALITE®</t>
  </si>
  <si>
    <t>pinedo-d100xs-onyx</t>
  </si>
  <si>
    <t>2025-07-01</t>
  </si>
  <si>
    <t>http://www.schock.com.pl/img/schock/pinedo_d-100xs/pinedod100xsonyx.png,http://www.schock.com.pl/img/schock/pinedo_d-100xs/pinedod100xsrystech.png</t>
  </si>
  <si>
    <t>Materiał:CRISTALITE®,Montaż:wpuszczany,Możliwość montażu młynka:TAK,Minimalna podbudowa:45cm,Wymiary zewnętrzne mm:620x500,Wymiary komór dł./szr./gł. mm:335x432x175,Kolor:Onyx</t>
  </si>
  <si>
    <t>&lt;h2&gt;SCHOCK zlewozmywak PINEDO D-100XS Onyx CRISTALITE®&lt;/h2&gt;&lt;strong&gt;WYPOSAŻENIE W CENIE&lt;/strong&gt;&lt;/p&gt;&lt;ul&gt;&lt;li&gt;korek manualny&lt;/li&gt;&lt;li&gt;syfon&lt;/li&gt;&lt;li&gt;odpływ&lt;/li&gt;&lt;li&gt;zaczepy mocujące&lt;/li&gt;&lt;/ul&gt;&lt;a href="https://schock.com.pl/spec_tech_pdf/PINEDO_D100XS_ONYX.pdf" 
	target="_blank" 
	class="spec-tech-button"&gt;
	Pobierz specyfikację techniczną
&lt;/a&gt;</t>
  </si>
  <si>
    <t>zlew, zlewozmywak, PINEDO, D100XS, CROMA, CRISTALITE</t>
  </si>
  <si>
    <t>PINEDO D-100XS Croma CRISTALITE®</t>
  </si>
  <si>
    <t>&lt;p&gt;SCHOCK zlewozmywak PINEDO D-100XS Croma CRISTALITE®&lt;/p&gt;</t>
  </si>
  <si>
    <t>&lt;h2&gt;SCHOCK zlewozmywak PINEDO D-100XS Croma CRISTALITE®&lt;/h2&gt;&lt;strong&gt;WYPOSAŻENIE W CENIE&lt;/strong&gt;&lt;/p&gt;&lt;ul&gt;&lt;li&gt;korek manualny&lt;/li&gt;&lt;li&gt;syfon&lt;/li&gt;&lt;li&gt;odpływ&lt;/li&gt;&lt;li&gt;zaczepy mocujące&lt;/li&gt;&lt;/ul&gt;&lt;a href="https://schock.com.pl/spec_tech_pdf/PINEDO_D100XS_CROMA.pdf" 
	target="_blank" 
	class="spec-tech-button"&gt;
	Pobierz specyfikację techniczną
&lt;/a&gt;</t>
  </si>
  <si>
    <t>Zlewozmywak PINEDO D-100XS Croma CRISTALITE® SCHOCK</t>
  </si>
  <si>
    <t>zlew, zlewozmywak, PINEDO, D-100XS, Croma, CRISTALITE®</t>
  </si>
  <si>
    <t>Materiał:CRISTALITE®,Montaż:wpuszczany,Możliwość montażu młynka:TAK,Minimalna podbudowa:45cm,Wymiary zewnętrzne mm:620x500,Wymiary komór dł./szr./gł. mm:335x432x175,Kolor:Croma</t>
  </si>
  <si>
    <t>pinedo-d100xs-croma</t>
  </si>
  <si>
    <t>http://www.schock.com.pl/img/schock/pinedo_d-100xs/pinedod100xscroma.png,http://www.schock.com.pl/img/schock/pinedo_d-100xs/pinedod100xsrystech.png</t>
  </si>
  <si>
    <t>PINEDO D-100XS Vanilla CRISTALITE®</t>
  </si>
  <si>
    <t>&lt;p&gt;SCHOCK zlewozmywak PINEDO D-100XS Vanilla CRISTALITE®&lt;/p&gt;</t>
  </si>
  <si>
    <t>Zlewozmywak PINEDO D-100XS Vanilla CRISTALITE® SCHOCK</t>
  </si>
  <si>
    <t>zlew, zlewozmywak, PINEDO, D-100XS, Vanilla, CRISTALITE®</t>
  </si>
  <si>
    <t>Materiał:CRISTALITE®,Montaż:wpuszczany,Możliwość montażu młynka:TAK,Minimalna podbudowa:45cm,Wymiary zewnętrzne mm:620x500,Wymiary komór dł./szr./gł. mm:335x432x175,Kolor:Vanilla</t>
  </si>
  <si>
    <t>pinedo-d100xs-vanilla</t>
  </si>
  <si>
    <t>http://www.schock.com.pl/img/schock/pinedo_d-100xs/pinedod100xsvanilla.png,http://www.schock.com.pl/img/schock/pinedo_d-100xs/pinedod100xsrystech.png</t>
  </si>
  <si>
    <t>zlew, zlewozmywak, PINEDO, D100XS, VANILLA, CRISTALITE</t>
  </si>
  <si>
    <t>&lt;h2&gt;SCHOCK zlewozmywak PINEDO D-100XS Vanilla CRISTALITE®&lt;/h2&gt;&lt;strong&gt;WYPOSAŻENIE W CENIE&lt;/strong&gt;&lt;/p&gt;&lt;ul&gt;&lt;li&gt;korek manualny&lt;/li&gt;&lt;li&gt;syfon&lt;/li&gt;&lt;li&gt;odpływ&lt;/li&gt;&lt;li&gt;zaczepy mocujące&lt;/li&gt;&lt;/ul&gt;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</si>
</sst>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7030A0"/>
      <name val="Czcionka tekstu podstawowego"/>
      <family val="2"/>
      <charset val="238"/>
    </font>
    <font>
      <sz val="11"/>
      <color rgb="FF7030A0"/>
      <name val="Calibri"/>
      <family val="2"/>
      <charset val="238"/>
    </font>
    <font>
      <u/>
      <sz val="11"/>
      <color rgb="FF7030A0"/>
      <name val="Czcionka tekstu podstawowego"/>
      <family val="2"/>
      <charset val="238"/>
    </font>
    <font>
      <sz val="11"/>
      <name val="Czcionka tekstu podstawowego"/>
      <charset val="238"/>
    </font>
    <font>
      <b/>
      <sz val="1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0" fontId="1" fillId="0" borderId="0" xfId="0" applyFont="1"/>
    <xf numFmtId="0" fontId="7" fillId="0" borderId="0" xfId="0" applyFont="1"/>
    <xf numFmtId="164" fontId="1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0" fillId="0" borderId="0" xfId="1" applyFont="1" applyAlignment="1" applyProtection="1"/>
    <xf numFmtId="0" fontId="11" fillId="0" borderId="0" xfId="0" applyFont="1"/>
    <xf numFmtId="49" fontId="0" fillId="0" borderId="0" xfId="0" applyNumberFormat="1"/>
    <xf numFmtId="0" fontId="4" fillId="0" borderId="0" xfId="1" applyAlignment="1" applyProtection="1"/>
    <xf numFmtId="49" fontId="5" fillId="0" borderId="0" xfId="0" applyNumberFormat="1" applyFont="1"/>
    <xf numFmtId="0" fontId="12" fillId="0" borderId="0" xfId="0" applyFont="1"/>
    <xf numFmtId="0" fontId="4" fillId="0" borderId="0" xfId="1" applyFill="1" applyAlignment="1" applyProtection="1"/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schock.com.pl/img/schock/formhaus_d-100s/formhausd100svanilla.png,http:/www.schock.com.pl/img/schock/formhaus_d-100s/formhausd100stech.png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schock.com.pl/img/schock/formhaus_d-100l/formhausd100lvanilla.png,http:/www.schock.com.pl/img/schock/formhaus_d-100l/formhausd100ltech.png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schock.com.pl/img/schock/nemo_n-100s/nemon100svanilla.png,http:/www.schock.com.pl/img/schock/nemo_n-100s/nemon100stech.png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schock.com.pl/img/schock/nemo_n-100/nemon100vanilla.png,http:/www.schock.com.pl/img/schock/nemo_n-100/nemon100tech.png,https:/www.schock.com.pl/img/schock/aranzacje/nemn100_0531280x1280.png,https:/www.schock.com.pl/img/schock/aranzacje/nemn100_0541280x1280.png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schock.com.pl/img/schock/ronda_d-100/rondad100vanilla.png,http:/schock.com.pl/img/schock/ronda_d-100/rondad100tech.png,http:/schock.com.pl/img/schock/ronda_d-100/rondad100_1.png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http://www.schock.com.pl/img/schock/ronda_d-100l/rondad100lvanilla.png,http:/www.schock.com.pl/img/schock/ronda_d-100l/rondad100ltech.png" TargetMode="External"/><Relationship Id="rId1" Type="http://schemas.openxmlformats.org/officeDocument/2006/relationships/hyperlink" Target="http://www.schock.com.pl/img/schock/ronda_d-100l/rondad100lcanyon.png,http:/www.schock.com.pl/img/schock/ronda_d-100l/rondad100ltech.pn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www.schock.com.pl/img/schock/typos_d-100s/typosd100scascada.png,http:/www.schock.com.pl/img/schock/typos_d-100s/typosd100stech.png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hock.com.pl/img/schock/lima_d-100s/limad100sasphalt.png,http:/www.schock.com.pl/img/schock/lima_d-100s/limad100srystech.png,http:/www.schock.com.pl/img/schock/lima_d-100s/limad100s_1.png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hock.com.pl/img/schock/pinedo_d-100xs/pinedod100xscroma.png,http:/www.schock.com.pl/img/schock/pinedo_d-100xs/pinedod100xsrystech.png" TargetMode="External"/><Relationship Id="rId2" Type="http://schemas.openxmlformats.org/officeDocument/2006/relationships/hyperlink" Target="http://www.schock.com.pl/img/schock/pinedo_d-100xs/pinedod100xscroma.png,http:/www.schock.com.pl/img/schock/pinedo_d-100xs/pinedod100xsrystech.png" TargetMode="External"/><Relationship Id="rId1" Type="http://schemas.openxmlformats.org/officeDocument/2006/relationships/hyperlink" Target="http://www.schock.com.pl/img/schock/pinedo_d-100xs/pinedod100xsonyx.png,http:/www.schock.com.pl/img/schock/pinedo_d-100xs/pinedod100xsrystech.p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0"/>
  <sheetViews>
    <sheetView workbookViewId="0">
      <selection activeCell="A6" sqref="A6:A9"/>
    </sheetView>
  </sheetViews>
  <sheetFormatPr defaultRowHeight="14.25"/>
  <cols>
    <col min="1" max="1" width="3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hidden="1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B2" s="4">
        <v>0</v>
      </c>
      <c r="C2" s="4" t="s">
        <v>726</v>
      </c>
      <c r="D2" s="4" t="s">
        <v>86</v>
      </c>
      <c r="E2" s="4" t="s">
        <v>474</v>
      </c>
      <c r="F2" s="4">
        <v>1</v>
      </c>
      <c r="I2" s="4">
        <v>300</v>
      </c>
      <c r="Z2" s="4" t="s">
        <v>80</v>
      </c>
      <c r="AD2" s="4" t="s">
        <v>727</v>
      </c>
      <c r="AE2" s="5" t="s">
        <v>2241</v>
      </c>
      <c r="AF2" s="4" t="s">
        <v>728</v>
      </c>
      <c r="AG2" s="4" t="s">
        <v>729</v>
      </c>
      <c r="AH2" s="4" t="s">
        <v>728</v>
      </c>
      <c r="AI2" s="4" t="s">
        <v>729</v>
      </c>
      <c r="AJ2" s="5" t="s">
        <v>161</v>
      </c>
      <c r="AM2" s="4">
        <v>0</v>
      </c>
      <c r="AO2" s="6">
        <v>42005</v>
      </c>
      <c r="AP2" s="4">
        <v>1</v>
      </c>
      <c r="AQ2" s="5" t="s">
        <v>281</v>
      </c>
      <c r="AR2" s="4">
        <v>1</v>
      </c>
      <c r="AS2" s="5" t="s">
        <v>730</v>
      </c>
      <c r="AT2" s="4">
        <v>0</v>
      </c>
    </row>
    <row r="3" spans="1:55" s="4" customFormat="1" ht="15">
      <c r="B3" s="4">
        <v>0</v>
      </c>
      <c r="C3" s="4" t="s">
        <v>731</v>
      </c>
      <c r="D3" s="4" t="s">
        <v>86</v>
      </c>
      <c r="E3" s="4" t="s">
        <v>474</v>
      </c>
      <c r="F3" s="4">
        <v>1</v>
      </c>
      <c r="Z3" s="4" t="s">
        <v>80</v>
      </c>
      <c r="AD3" s="4" t="s">
        <v>732</v>
      </c>
      <c r="AE3" s="5" t="s">
        <v>2242</v>
      </c>
      <c r="AF3" s="4" t="s">
        <v>733</v>
      </c>
      <c r="AG3" s="4" t="s">
        <v>734</v>
      </c>
      <c r="AH3" s="4" t="s">
        <v>733</v>
      </c>
      <c r="AI3" s="4" t="s">
        <v>734</v>
      </c>
      <c r="AJ3" s="5" t="s">
        <v>162</v>
      </c>
      <c r="AM3" s="4">
        <v>0</v>
      </c>
      <c r="AO3" s="6">
        <v>42005</v>
      </c>
      <c r="AP3" s="4">
        <v>1</v>
      </c>
      <c r="AQ3" s="5" t="s">
        <v>282</v>
      </c>
      <c r="AR3" s="4">
        <v>1</v>
      </c>
      <c r="AS3" s="5" t="s">
        <v>735</v>
      </c>
      <c r="AT3" s="4">
        <v>0</v>
      </c>
    </row>
    <row r="4" spans="1:55" s="4" customFormat="1" ht="15">
      <c r="B4" s="4">
        <v>0</v>
      </c>
      <c r="C4" s="4" t="s">
        <v>736</v>
      </c>
      <c r="D4" s="4" t="s">
        <v>86</v>
      </c>
      <c r="E4" s="4" t="s">
        <v>474</v>
      </c>
      <c r="F4" s="4">
        <v>1</v>
      </c>
      <c r="I4" s="4">
        <v>300</v>
      </c>
      <c r="Z4" s="4" t="s">
        <v>80</v>
      </c>
      <c r="AD4" s="4" t="s">
        <v>737</v>
      </c>
      <c r="AE4" s="5" t="s">
        <v>2243</v>
      </c>
      <c r="AF4" s="4" t="s">
        <v>738</v>
      </c>
      <c r="AG4" s="4" t="s">
        <v>739</v>
      </c>
      <c r="AH4" s="4" t="s">
        <v>738</v>
      </c>
      <c r="AI4" s="4" t="s">
        <v>739</v>
      </c>
      <c r="AJ4" s="5" t="s">
        <v>163</v>
      </c>
      <c r="AM4" s="4">
        <v>0</v>
      </c>
      <c r="AO4" s="6">
        <v>42005</v>
      </c>
      <c r="AP4" s="4">
        <v>1</v>
      </c>
      <c r="AQ4" s="5" t="s">
        <v>283</v>
      </c>
      <c r="AR4" s="4">
        <v>1</v>
      </c>
      <c r="AS4" s="5" t="s">
        <v>740</v>
      </c>
      <c r="AT4" s="4">
        <v>0</v>
      </c>
    </row>
    <row r="5" spans="1:55" s="4" customFormat="1" ht="15">
      <c r="B5" s="4">
        <v>0</v>
      </c>
      <c r="C5" s="4" t="s">
        <v>741</v>
      </c>
      <c r="D5" s="4" t="s">
        <v>86</v>
      </c>
      <c r="E5" s="4" t="s">
        <v>474</v>
      </c>
      <c r="F5" s="4">
        <v>1</v>
      </c>
      <c r="I5" s="4">
        <v>300</v>
      </c>
      <c r="Z5" s="4" t="s">
        <v>80</v>
      </c>
      <c r="AD5" s="4" t="s">
        <v>742</v>
      </c>
      <c r="AE5" s="5" t="s">
        <v>2244</v>
      </c>
      <c r="AF5" s="4" t="s">
        <v>743</v>
      </c>
      <c r="AG5" s="4" t="s">
        <v>744</v>
      </c>
      <c r="AH5" s="4" t="s">
        <v>743</v>
      </c>
      <c r="AI5" s="4" t="s">
        <v>744</v>
      </c>
      <c r="AJ5" s="5" t="s">
        <v>164</v>
      </c>
      <c r="AM5" s="4">
        <v>0</v>
      </c>
      <c r="AO5" s="6">
        <v>42005</v>
      </c>
      <c r="AP5" s="4">
        <v>1</v>
      </c>
      <c r="AQ5" s="5" t="s">
        <v>284</v>
      </c>
      <c r="AR5" s="4">
        <v>1</v>
      </c>
      <c r="AS5" s="5" t="s">
        <v>745</v>
      </c>
      <c r="AT5" s="4">
        <v>0</v>
      </c>
    </row>
    <row r="6" spans="1:55" s="4" customFormat="1" ht="15">
      <c r="B6" s="4">
        <v>0</v>
      </c>
      <c r="C6" s="4" t="s">
        <v>746</v>
      </c>
      <c r="D6" s="4" t="s">
        <v>86</v>
      </c>
      <c r="E6" s="4" t="s">
        <v>474</v>
      </c>
      <c r="F6" s="4">
        <v>1</v>
      </c>
      <c r="I6" s="4">
        <v>300</v>
      </c>
      <c r="Z6" s="4" t="s">
        <v>80</v>
      </c>
      <c r="AD6" s="4" t="s">
        <v>747</v>
      </c>
      <c r="AE6" s="5" t="s">
        <v>2245</v>
      </c>
      <c r="AF6" s="4" t="s">
        <v>748</v>
      </c>
      <c r="AG6" s="4" t="s">
        <v>749</v>
      </c>
      <c r="AH6" s="4" t="s">
        <v>748</v>
      </c>
      <c r="AI6" s="4" t="s">
        <v>749</v>
      </c>
      <c r="AJ6" s="5" t="s">
        <v>165</v>
      </c>
      <c r="AM6" s="4">
        <v>0</v>
      </c>
      <c r="AO6" s="6">
        <v>42005</v>
      </c>
      <c r="AP6" s="4">
        <v>1</v>
      </c>
      <c r="AQ6" s="5" t="s">
        <v>285</v>
      </c>
      <c r="AR6" s="4">
        <v>1</v>
      </c>
      <c r="AS6" s="5" t="s">
        <v>750</v>
      </c>
      <c r="AT6" s="4">
        <v>0</v>
      </c>
    </row>
    <row r="7" spans="1:55" s="4" customFormat="1" ht="15">
      <c r="B7" s="4">
        <v>0</v>
      </c>
      <c r="C7" s="4" t="s">
        <v>751</v>
      </c>
      <c r="D7" s="4" t="s">
        <v>86</v>
      </c>
      <c r="E7" s="4" t="s">
        <v>474</v>
      </c>
      <c r="F7" s="4">
        <v>1</v>
      </c>
      <c r="I7" s="4">
        <v>300</v>
      </c>
      <c r="Z7" s="4" t="s">
        <v>80</v>
      </c>
      <c r="AD7" s="4" t="s">
        <v>752</v>
      </c>
      <c r="AE7" s="5" t="s">
        <v>2246</v>
      </c>
      <c r="AF7" s="4" t="s">
        <v>753</v>
      </c>
      <c r="AG7" s="4" t="s">
        <v>754</v>
      </c>
      <c r="AH7" s="4" t="s">
        <v>753</v>
      </c>
      <c r="AI7" s="4" t="s">
        <v>754</v>
      </c>
      <c r="AJ7" s="5" t="s">
        <v>166</v>
      </c>
      <c r="AM7" s="4">
        <v>0</v>
      </c>
      <c r="AO7" s="6">
        <v>42005</v>
      </c>
      <c r="AP7" s="4">
        <v>1</v>
      </c>
      <c r="AQ7" s="5" t="s">
        <v>286</v>
      </c>
      <c r="AR7" s="4">
        <v>1</v>
      </c>
      <c r="AS7" s="5" t="s">
        <v>755</v>
      </c>
      <c r="AT7" s="4">
        <v>0</v>
      </c>
    </row>
    <row r="8" spans="1:55" ht="15">
      <c r="B8" s="4">
        <v>0</v>
      </c>
      <c r="C8" t="s">
        <v>756</v>
      </c>
      <c r="D8" t="s">
        <v>86</v>
      </c>
      <c r="E8" t="s">
        <v>96</v>
      </c>
      <c r="F8">
        <v>1</v>
      </c>
      <c r="Z8" t="s">
        <v>80</v>
      </c>
      <c r="AD8" t="s">
        <v>757</v>
      </c>
      <c r="AE8" s="2" t="s">
        <v>2247</v>
      </c>
      <c r="AF8" t="s">
        <v>758</v>
      </c>
      <c r="AG8" t="s">
        <v>759</v>
      </c>
      <c r="AH8" t="s">
        <v>758</v>
      </c>
      <c r="AI8" t="s">
        <v>759</v>
      </c>
      <c r="AJ8" s="2" t="s">
        <v>167</v>
      </c>
      <c r="AM8">
        <v>0</v>
      </c>
      <c r="AO8" s="3">
        <v>42005</v>
      </c>
      <c r="AP8">
        <v>1</v>
      </c>
      <c r="AQ8" s="2" t="s">
        <v>287</v>
      </c>
      <c r="AR8">
        <v>1</v>
      </c>
      <c r="AS8" s="2" t="s">
        <v>760</v>
      </c>
      <c r="AT8">
        <v>0</v>
      </c>
    </row>
    <row r="9" spans="1:55" ht="15">
      <c r="B9" s="4">
        <v>0</v>
      </c>
      <c r="C9" t="s">
        <v>761</v>
      </c>
      <c r="D9" t="s">
        <v>86</v>
      </c>
      <c r="E9" t="s">
        <v>96</v>
      </c>
      <c r="F9">
        <v>1</v>
      </c>
      <c r="Z9" t="s">
        <v>80</v>
      </c>
      <c r="AD9" t="s">
        <v>762</v>
      </c>
      <c r="AE9" s="2" t="s">
        <v>2248</v>
      </c>
      <c r="AF9" t="s">
        <v>763</v>
      </c>
      <c r="AG9" t="s">
        <v>764</v>
      </c>
      <c r="AH9" t="s">
        <v>763</v>
      </c>
      <c r="AI9" t="s">
        <v>764</v>
      </c>
      <c r="AJ9" s="2" t="s">
        <v>168</v>
      </c>
      <c r="AM9">
        <v>0</v>
      </c>
      <c r="AO9" s="3">
        <v>42005</v>
      </c>
      <c r="AP9">
        <v>1</v>
      </c>
      <c r="AQ9" s="2" t="s">
        <v>288</v>
      </c>
      <c r="AR9">
        <v>1</v>
      </c>
      <c r="AS9" s="2" t="s">
        <v>765</v>
      </c>
      <c r="AT9">
        <v>0</v>
      </c>
    </row>
    <row r="10" spans="1:55" ht="15">
      <c r="A10">
        <v>648</v>
      </c>
      <c r="B10" s="4">
        <v>0</v>
      </c>
      <c r="C10" t="s">
        <v>766</v>
      </c>
      <c r="D10" t="s">
        <v>86</v>
      </c>
      <c r="E10" t="s">
        <v>96</v>
      </c>
      <c r="F10">
        <v>1</v>
      </c>
      <c r="Z10" t="s">
        <v>80</v>
      </c>
      <c r="AD10" t="s">
        <v>767</v>
      </c>
      <c r="AE10" s="2" t="s">
        <v>2249</v>
      </c>
      <c r="AF10" t="s">
        <v>768</v>
      </c>
      <c r="AG10" t="s">
        <v>769</v>
      </c>
      <c r="AH10" t="s">
        <v>768</v>
      </c>
      <c r="AI10" t="s">
        <v>769</v>
      </c>
      <c r="AJ10" s="2" t="s">
        <v>169</v>
      </c>
      <c r="AM10">
        <v>0</v>
      </c>
      <c r="AO10" s="3">
        <v>42005</v>
      </c>
      <c r="AP10">
        <v>1</v>
      </c>
      <c r="AQ10" s="2" t="s">
        <v>289</v>
      </c>
      <c r="AR10">
        <v>1</v>
      </c>
      <c r="AS10" s="2" t="s">
        <v>770</v>
      </c>
      <c r="AT10"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BC9"/>
  <sheetViews>
    <sheetView workbookViewId="0">
      <selection activeCell="A9" sqref="A9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19.5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550</v>
      </c>
      <c r="B2" s="4">
        <v>0</v>
      </c>
      <c r="C2" s="4" t="s">
        <v>1122</v>
      </c>
      <c r="D2" s="4" t="s">
        <v>97</v>
      </c>
      <c r="E2" s="4">
        <f>2299/1.23</f>
        <v>1869.1056910569107</v>
      </c>
      <c r="F2" s="4">
        <v>1</v>
      </c>
      <c r="Z2" s="4" t="s">
        <v>80</v>
      </c>
      <c r="AD2" s="4" t="s">
        <v>1123</v>
      </c>
      <c r="AE2" s="5" t="s">
        <v>2310</v>
      </c>
      <c r="AF2" s="4" t="s">
        <v>1124</v>
      </c>
      <c r="AG2" s="4" t="s">
        <v>1125</v>
      </c>
      <c r="AH2" s="4" t="s">
        <v>1126</v>
      </c>
      <c r="AI2" s="4" t="s">
        <v>1125</v>
      </c>
      <c r="AJ2" s="5" t="s">
        <v>137</v>
      </c>
      <c r="AM2" s="4">
        <v>0</v>
      </c>
      <c r="AO2" s="10">
        <v>42917</v>
      </c>
      <c r="AP2" s="4">
        <v>1</v>
      </c>
      <c r="AQ2" s="5" t="s">
        <v>269</v>
      </c>
      <c r="AR2" s="4">
        <v>1</v>
      </c>
      <c r="AS2" s="5" t="s">
        <v>1127</v>
      </c>
      <c r="AT2" s="4">
        <v>0</v>
      </c>
    </row>
    <row r="3" spans="1:55" s="4" customFormat="1" ht="15">
      <c r="A3" s="4">
        <f>A2+1</f>
        <v>551</v>
      </c>
      <c r="B3" s="4">
        <v>0</v>
      </c>
      <c r="C3" s="4" t="s">
        <v>1128</v>
      </c>
      <c r="D3" s="4" t="s">
        <v>97</v>
      </c>
      <c r="E3" s="4">
        <f t="shared" ref="E3:E9" si="0">2299/1.23</f>
        <v>1869.1056910569107</v>
      </c>
      <c r="F3" s="4">
        <v>1</v>
      </c>
      <c r="Z3" s="4" t="s">
        <v>80</v>
      </c>
      <c r="AD3" s="4" t="s">
        <v>1129</v>
      </c>
      <c r="AE3" s="5" t="s">
        <v>2311</v>
      </c>
      <c r="AF3" s="4" t="s">
        <v>1130</v>
      </c>
      <c r="AG3" s="4" t="s">
        <v>1131</v>
      </c>
      <c r="AH3" s="4" t="s">
        <v>1132</v>
      </c>
      <c r="AI3" s="4" t="s">
        <v>1131</v>
      </c>
      <c r="AJ3" s="5" t="s">
        <v>138</v>
      </c>
      <c r="AM3" s="4">
        <v>0</v>
      </c>
      <c r="AO3" s="10">
        <v>42917</v>
      </c>
      <c r="AP3" s="4">
        <v>1</v>
      </c>
      <c r="AQ3" s="5" t="s">
        <v>270</v>
      </c>
      <c r="AR3" s="4">
        <v>1</v>
      </c>
      <c r="AS3" s="5" t="s">
        <v>1133</v>
      </c>
      <c r="AT3" s="4">
        <v>0</v>
      </c>
    </row>
    <row r="4" spans="1:55" s="4" customFormat="1" ht="15">
      <c r="A4" s="4">
        <f t="shared" ref="A4:A9" si="1">A3+1</f>
        <v>552</v>
      </c>
      <c r="B4" s="4">
        <v>0</v>
      </c>
      <c r="C4" s="4" t="s">
        <v>1134</v>
      </c>
      <c r="D4" s="4" t="s">
        <v>97</v>
      </c>
      <c r="E4" s="4">
        <f t="shared" si="0"/>
        <v>1869.1056910569107</v>
      </c>
      <c r="F4" s="4">
        <v>1</v>
      </c>
      <c r="Z4" s="4" t="s">
        <v>80</v>
      </c>
      <c r="AD4" s="4" t="s">
        <v>1135</v>
      </c>
      <c r="AE4" s="5" t="s">
        <v>2312</v>
      </c>
      <c r="AF4" s="4" t="s">
        <v>1136</v>
      </c>
      <c r="AG4" s="4" t="s">
        <v>1137</v>
      </c>
      <c r="AH4" s="4" t="s">
        <v>1138</v>
      </c>
      <c r="AI4" s="4" t="s">
        <v>1137</v>
      </c>
      <c r="AJ4" s="5" t="s">
        <v>139</v>
      </c>
      <c r="AM4" s="4">
        <v>0</v>
      </c>
      <c r="AO4" s="10">
        <v>42917</v>
      </c>
      <c r="AP4" s="4">
        <v>1</v>
      </c>
      <c r="AQ4" s="5" t="s">
        <v>271</v>
      </c>
      <c r="AR4" s="4">
        <v>1</v>
      </c>
      <c r="AS4" s="5" t="s">
        <v>1139</v>
      </c>
      <c r="AT4" s="4">
        <v>0</v>
      </c>
    </row>
    <row r="5" spans="1:55" s="4" customFormat="1" ht="15">
      <c r="A5" s="4">
        <f t="shared" si="1"/>
        <v>553</v>
      </c>
      <c r="B5" s="4">
        <v>0</v>
      </c>
      <c r="C5" s="4" t="s">
        <v>1140</v>
      </c>
      <c r="D5" s="4" t="s">
        <v>97</v>
      </c>
      <c r="E5" s="4">
        <f t="shared" si="0"/>
        <v>1869.1056910569107</v>
      </c>
      <c r="F5" s="4">
        <v>1</v>
      </c>
      <c r="Z5" s="4" t="s">
        <v>80</v>
      </c>
      <c r="AD5" s="4" t="s">
        <v>1141</v>
      </c>
      <c r="AE5" s="5" t="s">
        <v>2313</v>
      </c>
      <c r="AF5" s="4" t="s">
        <v>1142</v>
      </c>
      <c r="AG5" s="4" t="s">
        <v>1143</v>
      </c>
      <c r="AH5" s="4" t="s">
        <v>1144</v>
      </c>
      <c r="AI5" s="4" t="s">
        <v>1143</v>
      </c>
      <c r="AJ5" s="5" t="s">
        <v>400</v>
      </c>
      <c r="AM5" s="4">
        <v>0</v>
      </c>
      <c r="AO5" s="10">
        <v>43191</v>
      </c>
      <c r="AP5" s="4">
        <v>1</v>
      </c>
      <c r="AQ5" s="5" t="s">
        <v>401</v>
      </c>
      <c r="AR5" s="4">
        <v>1</v>
      </c>
      <c r="AS5" s="5" t="s">
        <v>1145</v>
      </c>
      <c r="AT5" s="4">
        <v>0</v>
      </c>
    </row>
    <row r="6" spans="1:55" s="4" customFormat="1" ht="15">
      <c r="A6" s="4">
        <f t="shared" si="1"/>
        <v>554</v>
      </c>
      <c r="B6" s="4">
        <v>0</v>
      </c>
      <c r="C6" s="4" t="s">
        <v>1146</v>
      </c>
      <c r="D6" s="4" t="s">
        <v>97</v>
      </c>
      <c r="E6" s="4">
        <f t="shared" si="0"/>
        <v>1869.1056910569107</v>
      </c>
      <c r="F6" s="4">
        <v>1</v>
      </c>
      <c r="Z6" s="4" t="s">
        <v>80</v>
      </c>
      <c r="AD6" s="4" t="s">
        <v>1147</v>
      </c>
      <c r="AE6" s="5" t="s">
        <v>2314</v>
      </c>
      <c r="AF6" s="4" t="s">
        <v>1148</v>
      </c>
      <c r="AG6" s="4" t="s">
        <v>1149</v>
      </c>
      <c r="AH6" s="4" t="s">
        <v>1150</v>
      </c>
      <c r="AI6" s="4" t="s">
        <v>1149</v>
      </c>
      <c r="AJ6" s="5" t="s">
        <v>466</v>
      </c>
      <c r="AM6" s="4">
        <v>0</v>
      </c>
      <c r="AO6" s="10">
        <v>43191</v>
      </c>
      <c r="AP6" s="4">
        <v>1</v>
      </c>
      <c r="AQ6" s="5" t="s">
        <v>402</v>
      </c>
      <c r="AR6" s="4">
        <v>1</v>
      </c>
      <c r="AS6" s="5" t="s">
        <v>1151</v>
      </c>
      <c r="AT6" s="4">
        <v>0</v>
      </c>
    </row>
    <row r="7" spans="1:55" s="4" customFormat="1" ht="15">
      <c r="A7" s="4">
        <f t="shared" si="1"/>
        <v>555</v>
      </c>
      <c r="B7" s="4">
        <v>0</v>
      </c>
      <c r="C7" s="4" t="s">
        <v>1152</v>
      </c>
      <c r="D7" s="4" t="s">
        <v>97</v>
      </c>
      <c r="E7" s="4">
        <f t="shared" si="0"/>
        <v>1869.1056910569107</v>
      </c>
      <c r="F7" s="4">
        <v>1</v>
      </c>
      <c r="Z7" s="4" t="s">
        <v>80</v>
      </c>
      <c r="AD7" s="4" t="s">
        <v>1153</v>
      </c>
      <c r="AE7" s="5" t="s">
        <v>2315</v>
      </c>
      <c r="AF7" s="4" t="s">
        <v>1154</v>
      </c>
      <c r="AG7" s="4" t="s">
        <v>1155</v>
      </c>
      <c r="AH7" s="4" t="s">
        <v>1156</v>
      </c>
      <c r="AI7" s="4" t="s">
        <v>1155</v>
      </c>
      <c r="AJ7" s="5" t="s">
        <v>403</v>
      </c>
      <c r="AM7" s="4">
        <v>0</v>
      </c>
      <c r="AO7" s="10">
        <v>43191</v>
      </c>
      <c r="AP7" s="4">
        <v>1</v>
      </c>
      <c r="AQ7" s="5" t="s">
        <v>404</v>
      </c>
      <c r="AR7" s="4">
        <v>1</v>
      </c>
      <c r="AS7" s="5" t="s">
        <v>1157</v>
      </c>
      <c r="AT7" s="4">
        <v>0</v>
      </c>
    </row>
    <row r="8" spans="1:55" ht="15">
      <c r="A8">
        <f t="shared" si="1"/>
        <v>556</v>
      </c>
      <c r="B8">
        <v>0</v>
      </c>
      <c r="C8" t="s">
        <v>1158</v>
      </c>
      <c r="D8" t="s">
        <v>97</v>
      </c>
      <c r="E8" s="4">
        <f t="shared" si="0"/>
        <v>1869.1056910569107</v>
      </c>
      <c r="F8">
        <v>1</v>
      </c>
      <c r="Z8" t="s">
        <v>80</v>
      </c>
      <c r="AD8" t="s">
        <v>1159</v>
      </c>
      <c r="AE8" s="2" t="s">
        <v>2316</v>
      </c>
      <c r="AF8" t="s">
        <v>1160</v>
      </c>
      <c r="AG8" t="s">
        <v>1161</v>
      </c>
      <c r="AH8" t="s">
        <v>1162</v>
      </c>
      <c r="AI8" t="s">
        <v>1161</v>
      </c>
      <c r="AJ8" s="2" t="s">
        <v>405</v>
      </c>
      <c r="AM8">
        <v>0</v>
      </c>
      <c r="AO8" s="11">
        <v>43191</v>
      </c>
      <c r="AP8">
        <v>1</v>
      </c>
      <c r="AQ8" s="2" t="s">
        <v>406</v>
      </c>
      <c r="AR8">
        <v>1</v>
      </c>
      <c r="AS8" s="2" t="s">
        <v>1163</v>
      </c>
      <c r="AT8">
        <v>0</v>
      </c>
    </row>
    <row r="9" spans="1:55" s="7" customFormat="1" ht="15">
      <c r="A9" s="7">
        <f t="shared" si="1"/>
        <v>557</v>
      </c>
      <c r="B9" s="7">
        <v>0</v>
      </c>
      <c r="C9" s="7" t="s">
        <v>1164</v>
      </c>
      <c r="D9" s="7" t="s">
        <v>97</v>
      </c>
      <c r="E9" s="4">
        <f t="shared" si="0"/>
        <v>1869.1056910569107</v>
      </c>
      <c r="F9" s="7">
        <v>1</v>
      </c>
      <c r="Z9" s="7" t="s">
        <v>80</v>
      </c>
      <c r="AD9" s="7" t="s">
        <v>1165</v>
      </c>
      <c r="AE9" s="8" t="s">
        <v>2317</v>
      </c>
      <c r="AF9" s="7" t="s">
        <v>1166</v>
      </c>
      <c r="AG9" s="7" t="s">
        <v>1167</v>
      </c>
      <c r="AH9" s="7" t="s">
        <v>1168</v>
      </c>
      <c r="AI9" s="7" t="s">
        <v>1167</v>
      </c>
      <c r="AJ9" s="8" t="s">
        <v>507</v>
      </c>
      <c r="AM9" s="7">
        <v>0</v>
      </c>
      <c r="AO9" s="11">
        <v>43191</v>
      </c>
      <c r="AP9" s="7">
        <v>1</v>
      </c>
      <c r="AQ9" s="8" t="s">
        <v>508</v>
      </c>
      <c r="AR9" s="7">
        <v>1</v>
      </c>
      <c r="AS9" s="8" t="s">
        <v>1169</v>
      </c>
      <c r="AT9" s="7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BC9"/>
  <sheetViews>
    <sheetView workbookViewId="0">
      <selection activeCell="A9" sqref="A9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560</v>
      </c>
      <c r="B2" s="4">
        <v>0</v>
      </c>
      <c r="C2" s="4" t="s">
        <v>1170</v>
      </c>
      <c r="D2" s="4" t="s">
        <v>97</v>
      </c>
      <c r="E2" s="4">
        <f>2299/1.23</f>
        <v>1869.1056910569107</v>
      </c>
      <c r="F2" s="4">
        <v>1</v>
      </c>
      <c r="Z2" s="4" t="s">
        <v>80</v>
      </c>
      <c r="AD2" s="4" t="s">
        <v>1171</v>
      </c>
      <c r="AE2" s="5" t="s">
        <v>2318</v>
      </c>
      <c r="AF2" s="4" t="s">
        <v>1172</v>
      </c>
      <c r="AG2" s="4" t="s">
        <v>1173</v>
      </c>
      <c r="AH2" s="4" t="s">
        <v>1174</v>
      </c>
      <c r="AI2" s="4" t="s">
        <v>1173</v>
      </c>
      <c r="AJ2" s="5" t="s">
        <v>140</v>
      </c>
      <c r="AM2" s="4">
        <v>0</v>
      </c>
      <c r="AO2" s="10">
        <v>42005</v>
      </c>
      <c r="AP2" s="4">
        <v>1</v>
      </c>
      <c r="AQ2" t="s">
        <v>554</v>
      </c>
      <c r="AR2" s="4">
        <v>1</v>
      </c>
      <c r="AS2" s="5" t="s">
        <v>1175</v>
      </c>
      <c r="AT2" s="4">
        <v>0</v>
      </c>
    </row>
    <row r="3" spans="1:55" s="4" customFormat="1" ht="15">
      <c r="A3" s="4">
        <f>A2+1</f>
        <v>561</v>
      </c>
      <c r="B3" s="4">
        <v>0</v>
      </c>
      <c r="C3" s="4" t="s">
        <v>1176</v>
      </c>
      <c r="D3" s="4" t="s">
        <v>97</v>
      </c>
      <c r="E3" s="4">
        <f t="shared" ref="E3:E9" si="0">2299/1.23</f>
        <v>1869.1056910569107</v>
      </c>
      <c r="F3" s="4">
        <v>1</v>
      </c>
      <c r="Z3" s="4" t="s">
        <v>80</v>
      </c>
      <c r="AD3" s="4" t="s">
        <v>1177</v>
      </c>
      <c r="AE3" s="5" t="s">
        <v>2319</v>
      </c>
      <c r="AF3" s="4" t="s">
        <v>1178</v>
      </c>
      <c r="AG3" s="4" t="s">
        <v>1179</v>
      </c>
      <c r="AH3" s="4" t="s">
        <v>1180</v>
      </c>
      <c r="AI3" s="4" t="s">
        <v>1179</v>
      </c>
      <c r="AJ3" s="5" t="s">
        <v>141</v>
      </c>
      <c r="AM3" s="4">
        <v>0</v>
      </c>
      <c r="AO3" s="10">
        <v>42005</v>
      </c>
      <c r="AP3" s="4">
        <v>1</v>
      </c>
      <c r="AQ3" t="s">
        <v>555</v>
      </c>
      <c r="AR3" s="4">
        <v>1</v>
      </c>
      <c r="AS3" s="5" t="s">
        <v>1181</v>
      </c>
      <c r="AT3" s="4">
        <v>0</v>
      </c>
    </row>
    <row r="4" spans="1:55" s="4" customFormat="1" ht="15">
      <c r="A4" s="4">
        <f t="shared" ref="A4:A9" si="1">A3+1</f>
        <v>562</v>
      </c>
      <c r="B4" s="4">
        <v>0</v>
      </c>
      <c r="C4" s="4" t="s">
        <v>1182</v>
      </c>
      <c r="D4" s="4" t="s">
        <v>97</v>
      </c>
      <c r="E4" s="4">
        <f t="shared" si="0"/>
        <v>1869.1056910569107</v>
      </c>
      <c r="F4" s="4">
        <v>1</v>
      </c>
      <c r="Z4" s="4" t="s">
        <v>80</v>
      </c>
      <c r="AD4" s="4" t="s">
        <v>1183</v>
      </c>
      <c r="AE4" s="5" t="s">
        <v>2320</v>
      </c>
      <c r="AF4" s="4" t="s">
        <v>1184</v>
      </c>
      <c r="AG4" s="4" t="s">
        <v>1185</v>
      </c>
      <c r="AH4" s="4" t="s">
        <v>1186</v>
      </c>
      <c r="AI4" s="4" t="s">
        <v>1185</v>
      </c>
      <c r="AJ4" s="5" t="s">
        <v>142</v>
      </c>
      <c r="AM4" s="4">
        <v>0</v>
      </c>
      <c r="AO4" s="10">
        <v>42005</v>
      </c>
      <c r="AP4" s="4">
        <v>1</v>
      </c>
      <c r="AQ4" t="s">
        <v>556</v>
      </c>
      <c r="AR4" s="4">
        <v>1</v>
      </c>
      <c r="AS4" s="5" t="s">
        <v>1187</v>
      </c>
      <c r="AT4" s="4">
        <v>0</v>
      </c>
    </row>
    <row r="5" spans="1:55" s="4" customFormat="1" ht="15">
      <c r="A5" s="4">
        <f t="shared" si="1"/>
        <v>563</v>
      </c>
      <c r="B5" s="4">
        <v>0</v>
      </c>
      <c r="C5" s="4" t="s">
        <v>1188</v>
      </c>
      <c r="D5" s="4" t="s">
        <v>97</v>
      </c>
      <c r="E5" s="4">
        <f t="shared" si="0"/>
        <v>1869.1056910569107</v>
      </c>
      <c r="F5" s="4">
        <v>1</v>
      </c>
      <c r="Z5" s="4" t="s">
        <v>80</v>
      </c>
      <c r="AD5" s="4" t="s">
        <v>1189</v>
      </c>
      <c r="AE5" s="5" t="s">
        <v>2321</v>
      </c>
      <c r="AF5" s="4" t="s">
        <v>1190</v>
      </c>
      <c r="AG5" s="4" t="s">
        <v>1191</v>
      </c>
      <c r="AH5" s="4" t="s">
        <v>1192</v>
      </c>
      <c r="AI5" s="4" t="s">
        <v>1191</v>
      </c>
      <c r="AJ5" s="5" t="s">
        <v>407</v>
      </c>
      <c r="AM5" s="4">
        <v>0</v>
      </c>
      <c r="AO5" s="10">
        <v>43191</v>
      </c>
      <c r="AP5" s="4">
        <v>1</v>
      </c>
      <c r="AQ5" t="s">
        <v>557</v>
      </c>
      <c r="AR5" s="4">
        <v>1</v>
      </c>
      <c r="AS5" s="5" t="s">
        <v>1193</v>
      </c>
      <c r="AT5" s="4">
        <v>0</v>
      </c>
    </row>
    <row r="6" spans="1:55" s="4" customFormat="1" ht="15">
      <c r="A6" s="4">
        <f t="shared" si="1"/>
        <v>564</v>
      </c>
      <c r="B6" s="4">
        <v>0</v>
      </c>
      <c r="C6" s="4" t="s">
        <v>1194</v>
      </c>
      <c r="D6" s="4" t="s">
        <v>97</v>
      </c>
      <c r="E6" s="4">
        <f t="shared" si="0"/>
        <v>1869.1056910569107</v>
      </c>
      <c r="F6" s="4">
        <v>1</v>
      </c>
      <c r="Z6" s="4" t="s">
        <v>80</v>
      </c>
      <c r="AD6" s="4" t="s">
        <v>1195</v>
      </c>
      <c r="AE6" s="5" t="s">
        <v>2322</v>
      </c>
      <c r="AF6" s="4" t="s">
        <v>1196</v>
      </c>
      <c r="AG6" s="4" t="s">
        <v>1197</v>
      </c>
      <c r="AH6" s="4" t="s">
        <v>1198</v>
      </c>
      <c r="AI6" s="4" t="s">
        <v>1197</v>
      </c>
      <c r="AJ6" s="5" t="s">
        <v>467</v>
      </c>
      <c r="AM6" s="4">
        <v>0</v>
      </c>
      <c r="AO6" s="10">
        <v>43191</v>
      </c>
      <c r="AP6" s="4">
        <v>1</v>
      </c>
      <c r="AQ6" t="s">
        <v>558</v>
      </c>
      <c r="AR6" s="4">
        <v>1</v>
      </c>
      <c r="AS6" s="5" t="s">
        <v>1199</v>
      </c>
      <c r="AT6" s="4">
        <v>0</v>
      </c>
    </row>
    <row r="7" spans="1:55" s="4" customFormat="1" ht="15">
      <c r="A7" s="4">
        <f t="shared" si="1"/>
        <v>565</v>
      </c>
      <c r="B7" s="4">
        <v>0</v>
      </c>
      <c r="C7" s="4" t="s">
        <v>1200</v>
      </c>
      <c r="D7" s="4" t="s">
        <v>97</v>
      </c>
      <c r="E7" s="4">
        <f t="shared" si="0"/>
        <v>1869.1056910569107</v>
      </c>
      <c r="F7" s="4">
        <v>1</v>
      </c>
      <c r="Z7" s="4" t="s">
        <v>80</v>
      </c>
      <c r="AD7" s="4" t="s">
        <v>1201</v>
      </c>
      <c r="AE7" s="5" t="s">
        <v>2323</v>
      </c>
      <c r="AF7" s="4" t="s">
        <v>1202</v>
      </c>
      <c r="AG7" s="4" t="s">
        <v>1203</v>
      </c>
      <c r="AH7" s="4" t="s">
        <v>1204</v>
      </c>
      <c r="AI7" s="4" t="s">
        <v>1203</v>
      </c>
      <c r="AJ7" s="5" t="s">
        <v>408</v>
      </c>
      <c r="AM7" s="4">
        <v>0</v>
      </c>
      <c r="AO7" s="10">
        <v>43191</v>
      </c>
      <c r="AP7" s="4">
        <v>1</v>
      </c>
      <c r="AQ7" t="s">
        <v>559</v>
      </c>
      <c r="AR7" s="4">
        <v>1</v>
      </c>
      <c r="AS7" s="5" t="s">
        <v>1205</v>
      </c>
      <c r="AT7" s="4">
        <v>0</v>
      </c>
    </row>
    <row r="8" spans="1:55" ht="15">
      <c r="A8">
        <f t="shared" si="1"/>
        <v>566</v>
      </c>
      <c r="B8">
        <v>0</v>
      </c>
      <c r="C8" t="s">
        <v>1206</v>
      </c>
      <c r="D8" t="s">
        <v>97</v>
      </c>
      <c r="E8" s="4">
        <f t="shared" si="0"/>
        <v>1869.1056910569107</v>
      </c>
      <c r="F8">
        <v>1</v>
      </c>
      <c r="Z8" t="s">
        <v>80</v>
      </c>
      <c r="AD8" t="s">
        <v>1207</v>
      </c>
      <c r="AE8" s="2" t="s">
        <v>2324</v>
      </c>
      <c r="AF8" t="s">
        <v>1208</v>
      </c>
      <c r="AG8" t="s">
        <v>1209</v>
      </c>
      <c r="AH8" t="s">
        <v>1210</v>
      </c>
      <c r="AI8" t="s">
        <v>1209</v>
      </c>
      <c r="AJ8" s="2" t="s">
        <v>409</v>
      </c>
      <c r="AM8">
        <v>0</v>
      </c>
      <c r="AO8" s="11">
        <v>43191</v>
      </c>
      <c r="AP8">
        <v>1</v>
      </c>
      <c r="AQ8" t="s">
        <v>560</v>
      </c>
      <c r="AR8">
        <v>1</v>
      </c>
      <c r="AS8" s="2" t="s">
        <v>1211</v>
      </c>
      <c r="AT8">
        <v>0</v>
      </c>
    </row>
    <row r="9" spans="1:55" s="7" customFormat="1" ht="15">
      <c r="A9" s="7">
        <f t="shared" si="1"/>
        <v>567</v>
      </c>
      <c r="B9" s="7">
        <v>0</v>
      </c>
      <c r="C9" s="7" t="s">
        <v>1212</v>
      </c>
      <c r="D9" s="7" t="s">
        <v>97</v>
      </c>
      <c r="E9" s="4">
        <f t="shared" si="0"/>
        <v>1869.1056910569107</v>
      </c>
      <c r="F9" s="7">
        <v>1</v>
      </c>
      <c r="Z9" s="7" t="s">
        <v>80</v>
      </c>
      <c r="AD9" s="7" t="s">
        <v>1213</v>
      </c>
      <c r="AE9" s="8" t="s">
        <v>2325</v>
      </c>
      <c r="AF9" s="7" t="s">
        <v>1214</v>
      </c>
      <c r="AG9" s="7" t="s">
        <v>1215</v>
      </c>
      <c r="AH9" s="7" t="s">
        <v>1216</v>
      </c>
      <c r="AI9" s="7" t="s">
        <v>1215</v>
      </c>
      <c r="AJ9" s="8" t="s">
        <v>512</v>
      </c>
      <c r="AM9" s="7">
        <v>0</v>
      </c>
      <c r="AO9" s="9">
        <v>43191</v>
      </c>
      <c r="AP9" s="7">
        <v>1</v>
      </c>
      <c r="AQ9" s="7" t="s">
        <v>561</v>
      </c>
      <c r="AR9" s="7">
        <v>1</v>
      </c>
      <c r="AS9" s="8" t="s">
        <v>1217</v>
      </c>
      <c r="AT9" s="7"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BC9"/>
  <sheetViews>
    <sheetView workbookViewId="0">
      <selection activeCell="A2" sqref="A2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15.75" customWidth="1"/>
    <col min="6" max="6" width="8.375" customWidth="1"/>
    <col min="7" max="7" width="13.625" hidden="1" customWidth="1"/>
    <col min="8" max="8" width="11.125" hidden="1" customWidth="1"/>
    <col min="9" max="9" width="23.75" customWidth="1"/>
    <col min="10" max="10" width="27.875" hidden="1" customWidth="1"/>
    <col min="11" max="11" width="16" hidden="1" customWidth="1"/>
    <col min="12" max="12" width="54.5" hidden="1" customWidth="1"/>
    <col min="13" max="13" width="30.625" hidden="1" customWidth="1"/>
    <col min="14" max="14" width="13.75" hidden="1" customWidth="1"/>
    <col min="15" max="15" width="14.125" hidden="1" customWidth="1"/>
    <col min="16" max="16" width="18.875" hidden="1" customWidth="1"/>
    <col min="17" max="17" width="9.375" hidden="1" customWidth="1"/>
    <col min="18" max="18" width="15.625" hidden="1" customWidth="1"/>
    <col min="19" max="19" width="18.125" hidden="1" customWidth="1"/>
    <col min="20" max="20" width="37.25" hidden="1" customWidth="1"/>
    <col min="21" max="21" width="36.875" hidden="1" customWidth="1"/>
    <col min="22" max="22" width="23" hidden="1" customWidth="1"/>
    <col min="23" max="23" width="23.25" hidden="1" customWidth="1"/>
    <col min="24" max="24" width="25.625" hidden="1" customWidth="1"/>
    <col min="25" max="25" width="46.625" hidden="1" customWidth="1"/>
    <col min="26" max="26" width="12.625" customWidth="1"/>
    <col min="27" max="27" width="39.375" hidden="1" customWidth="1"/>
    <col min="28" max="28" width="33.375" hidden="1" customWidth="1"/>
    <col min="29" max="29" width="5.125" hidden="1" customWidth="1"/>
    <col min="30" max="30" width="28.375" customWidth="1"/>
    <col min="31" max="31" width="32.75" customWidth="1"/>
    <col min="32" max="32" width="27.375" customWidth="1"/>
    <col min="33" max="33" width="22.125" customWidth="1"/>
    <col min="34" max="34" width="16.125" customWidth="1"/>
    <col min="35" max="35" width="36" customWidth="1"/>
    <col min="36" max="36" width="29" customWidth="1"/>
    <col min="37" max="37" width="8.625" customWidth="1"/>
    <col min="38" max="38" width="8.625" bestFit="1" customWidth="1"/>
    <col min="41" max="41" width="12.875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530</v>
      </c>
      <c r="B2" s="4">
        <v>0</v>
      </c>
      <c r="C2" s="4" t="s">
        <v>1218</v>
      </c>
      <c r="D2" s="4" t="s">
        <v>108</v>
      </c>
      <c r="E2" s="4">
        <v>1706.5039999999999</v>
      </c>
      <c r="F2" s="4">
        <v>1</v>
      </c>
      <c r="Z2" s="4" t="s">
        <v>80</v>
      </c>
      <c r="AD2" s="4" t="s">
        <v>1219</v>
      </c>
      <c r="AE2" s="5" t="s">
        <v>2326</v>
      </c>
      <c r="AF2" s="4" t="s">
        <v>1220</v>
      </c>
      <c r="AG2" s="4" t="s">
        <v>1221</v>
      </c>
      <c r="AH2" s="4" t="s">
        <v>1222</v>
      </c>
      <c r="AI2" s="4" t="s">
        <v>1221</v>
      </c>
      <c r="AJ2" s="5" t="s">
        <v>131</v>
      </c>
      <c r="AM2" s="4">
        <v>0</v>
      </c>
      <c r="AO2" s="10">
        <v>42005</v>
      </c>
      <c r="AP2" s="4">
        <v>1</v>
      </c>
      <c r="AQ2" s="5" t="s">
        <v>266</v>
      </c>
      <c r="AR2" s="4">
        <v>1</v>
      </c>
      <c r="AS2" s="5" t="s">
        <v>1223</v>
      </c>
      <c r="AT2" s="4">
        <v>0</v>
      </c>
    </row>
    <row r="3" spans="1:55" s="4" customFormat="1" ht="15">
      <c r="A3" s="4">
        <f>A2+1</f>
        <v>531</v>
      </c>
      <c r="B3" s="4">
        <v>0</v>
      </c>
      <c r="C3" s="4" t="s">
        <v>1224</v>
      </c>
      <c r="D3" s="4" t="s">
        <v>108</v>
      </c>
      <c r="E3" s="4">
        <v>1706.5039999999999</v>
      </c>
      <c r="F3" s="4">
        <v>1</v>
      </c>
      <c r="Z3" s="4" t="s">
        <v>80</v>
      </c>
      <c r="AD3" s="4" t="s">
        <v>1225</v>
      </c>
      <c r="AE3" s="5" t="s">
        <v>2327</v>
      </c>
      <c r="AF3" s="4" t="s">
        <v>1226</v>
      </c>
      <c r="AG3" s="4" t="s">
        <v>1227</v>
      </c>
      <c r="AH3" s="4" t="s">
        <v>1228</v>
      </c>
      <c r="AI3" s="4" t="s">
        <v>1227</v>
      </c>
      <c r="AJ3" s="5" t="s">
        <v>132</v>
      </c>
      <c r="AM3" s="4">
        <v>0</v>
      </c>
      <c r="AO3" s="10">
        <v>42005</v>
      </c>
      <c r="AP3" s="4">
        <v>1</v>
      </c>
      <c r="AQ3" s="5" t="s">
        <v>267</v>
      </c>
      <c r="AR3" s="4">
        <v>1</v>
      </c>
      <c r="AS3" s="5" t="s">
        <v>1229</v>
      </c>
      <c r="AT3" s="4">
        <v>0</v>
      </c>
    </row>
    <row r="4" spans="1:55" s="4" customFormat="1" ht="15">
      <c r="A4" s="4">
        <f t="shared" ref="A4:A9" si="0">A3+1</f>
        <v>532</v>
      </c>
      <c r="B4" s="4">
        <v>0</v>
      </c>
      <c r="C4" s="4" t="s">
        <v>1230</v>
      </c>
      <c r="D4" s="4" t="s">
        <v>108</v>
      </c>
      <c r="E4" s="4">
        <v>1706.5039999999999</v>
      </c>
      <c r="F4" s="4">
        <v>1</v>
      </c>
      <c r="Z4" s="4" t="s">
        <v>80</v>
      </c>
      <c r="AD4" s="4" t="s">
        <v>1231</v>
      </c>
      <c r="AE4" s="5" t="s">
        <v>2328</v>
      </c>
      <c r="AF4" s="4" t="s">
        <v>1232</v>
      </c>
      <c r="AG4" s="4" t="s">
        <v>1233</v>
      </c>
      <c r="AH4" s="4" t="s">
        <v>1234</v>
      </c>
      <c r="AI4" s="4" t="s">
        <v>1233</v>
      </c>
      <c r="AJ4" s="5" t="s">
        <v>133</v>
      </c>
      <c r="AM4" s="4">
        <v>0</v>
      </c>
      <c r="AO4" s="10">
        <v>42005</v>
      </c>
      <c r="AP4" s="4">
        <v>1</v>
      </c>
      <c r="AQ4" s="5" t="s">
        <v>268</v>
      </c>
      <c r="AR4" s="4">
        <v>1</v>
      </c>
      <c r="AS4" s="5" t="s">
        <v>1235</v>
      </c>
      <c r="AT4" s="4">
        <v>0</v>
      </c>
    </row>
    <row r="5" spans="1:55" s="4" customFormat="1" ht="15">
      <c r="A5" s="4">
        <f t="shared" si="0"/>
        <v>533</v>
      </c>
      <c r="B5" s="4">
        <v>0</v>
      </c>
      <c r="C5" s="4" t="s">
        <v>1236</v>
      </c>
      <c r="D5" s="4" t="s">
        <v>108</v>
      </c>
      <c r="E5" s="4">
        <v>1706.5039999999999</v>
      </c>
      <c r="F5" s="4">
        <v>1</v>
      </c>
      <c r="Z5" s="4" t="s">
        <v>80</v>
      </c>
      <c r="AD5" s="4" t="s">
        <v>1237</v>
      </c>
      <c r="AE5" s="5" t="s">
        <v>2329</v>
      </c>
      <c r="AF5" s="4" t="s">
        <v>1238</v>
      </c>
      <c r="AG5" s="4" t="s">
        <v>1239</v>
      </c>
      <c r="AH5" s="4" t="s">
        <v>1240</v>
      </c>
      <c r="AI5" s="4" t="s">
        <v>1239</v>
      </c>
      <c r="AJ5" s="5" t="s">
        <v>410</v>
      </c>
      <c r="AM5" s="4">
        <v>0</v>
      </c>
      <c r="AO5" s="10">
        <v>43191</v>
      </c>
      <c r="AP5" s="4">
        <v>1</v>
      </c>
      <c r="AQ5" s="5" t="s">
        <v>411</v>
      </c>
      <c r="AR5" s="4">
        <v>1</v>
      </c>
      <c r="AS5" s="5" t="s">
        <v>1241</v>
      </c>
      <c r="AT5" s="4">
        <v>0</v>
      </c>
    </row>
    <row r="6" spans="1:55" s="4" customFormat="1" ht="15">
      <c r="A6" s="4">
        <f t="shared" si="0"/>
        <v>534</v>
      </c>
      <c r="B6" s="4">
        <v>0</v>
      </c>
      <c r="C6" s="4" t="s">
        <v>1242</v>
      </c>
      <c r="D6" s="4" t="s">
        <v>108</v>
      </c>
      <c r="E6">
        <v>1787.8047999999999</v>
      </c>
      <c r="F6" s="4">
        <v>1</v>
      </c>
      <c r="Z6" s="4" t="s">
        <v>80</v>
      </c>
      <c r="AD6" s="4" t="s">
        <v>1243</v>
      </c>
      <c r="AE6" s="5" t="s">
        <v>2330</v>
      </c>
      <c r="AF6" s="4" t="s">
        <v>1244</v>
      </c>
      <c r="AG6" s="4" t="s">
        <v>1245</v>
      </c>
      <c r="AH6" s="4" t="s">
        <v>1246</v>
      </c>
      <c r="AI6" s="4" t="s">
        <v>1245</v>
      </c>
      <c r="AJ6" s="5" t="s">
        <v>468</v>
      </c>
      <c r="AM6" s="4">
        <v>0</v>
      </c>
      <c r="AO6" s="10">
        <v>43191</v>
      </c>
      <c r="AP6" s="4">
        <v>1</v>
      </c>
      <c r="AQ6" s="5" t="s">
        <v>412</v>
      </c>
      <c r="AR6" s="4">
        <v>1</v>
      </c>
      <c r="AS6" s="5" t="s">
        <v>1247</v>
      </c>
      <c r="AT6" s="4">
        <v>0</v>
      </c>
    </row>
    <row r="7" spans="1:55" s="4" customFormat="1" ht="15">
      <c r="A7" s="4">
        <f t="shared" si="0"/>
        <v>535</v>
      </c>
      <c r="B7" s="4">
        <v>0</v>
      </c>
      <c r="C7" s="4" t="s">
        <v>1248</v>
      </c>
      <c r="D7" s="4" t="s">
        <v>108</v>
      </c>
      <c r="E7">
        <v>1787.8047999999999</v>
      </c>
      <c r="F7" s="4">
        <v>1</v>
      </c>
      <c r="Z7" s="4" t="s">
        <v>80</v>
      </c>
      <c r="AD7" s="4" t="s">
        <v>1249</v>
      </c>
      <c r="AE7" s="5" t="s">
        <v>2331</v>
      </c>
      <c r="AF7" s="4" t="s">
        <v>1250</v>
      </c>
      <c r="AG7" s="4" t="s">
        <v>1251</v>
      </c>
      <c r="AH7" s="4" t="s">
        <v>1252</v>
      </c>
      <c r="AI7" s="4" t="s">
        <v>1251</v>
      </c>
      <c r="AJ7" s="5" t="s">
        <v>413</v>
      </c>
      <c r="AM7" s="4">
        <v>0</v>
      </c>
      <c r="AO7" s="10">
        <v>43191</v>
      </c>
      <c r="AP7" s="4">
        <v>1</v>
      </c>
      <c r="AQ7" s="5" t="s">
        <v>414</v>
      </c>
      <c r="AR7" s="4">
        <v>1</v>
      </c>
      <c r="AS7" s="5" t="s">
        <v>1253</v>
      </c>
      <c r="AT7" s="4">
        <v>0</v>
      </c>
    </row>
    <row r="8" spans="1:55" ht="15">
      <c r="A8">
        <f t="shared" si="0"/>
        <v>536</v>
      </c>
      <c r="B8">
        <v>0</v>
      </c>
      <c r="C8" t="s">
        <v>1254</v>
      </c>
      <c r="D8" t="s">
        <v>108</v>
      </c>
      <c r="E8">
        <v>1787.8047999999999</v>
      </c>
      <c r="F8">
        <v>1</v>
      </c>
      <c r="Z8" t="s">
        <v>80</v>
      </c>
      <c r="AD8" t="s">
        <v>1255</v>
      </c>
      <c r="AE8" s="2" t="s">
        <v>2332</v>
      </c>
      <c r="AF8" t="s">
        <v>1256</v>
      </c>
      <c r="AG8" t="s">
        <v>1257</v>
      </c>
      <c r="AH8" t="s">
        <v>1258</v>
      </c>
      <c r="AI8" t="s">
        <v>1257</v>
      </c>
      <c r="AJ8" s="2" t="s">
        <v>415</v>
      </c>
      <c r="AM8">
        <v>0</v>
      </c>
      <c r="AO8" s="11">
        <v>43191</v>
      </c>
      <c r="AP8">
        <v>1</v>
      </c>
      <c r="AQ8" s="2" t="s">
        <v>416</v>
      </c>
      <c r="AR8">
        <v>1</v>
      </c>
      <c r="AS8" s="2" t="s">
        <v>1259</v>
      </c>
      <c r="AT8">
        <v>0</v>
      </c>
    </row>
    <row r="9" spans="1:55" ht="15">
      <c r="A9">
        <f t="shared" si="0"/>
        <v>537</v>
      </c>
      <c r="B9">
        <v>0</v>
      </c>
      <c r="C9" t="s">
        <v>1260</v>
      </c>
      <c r="D9" t="s">
        <v>108</v>
      </c>
      <c r="E9">
        <v>1787.8047999999999</v>
      </c>
      <c r="F9">
        <v>1</v>
      </c>
      <c r="Z9" t="s">
        <v>80</v>
      </c>
      <c r="AD9" t="s">
        <v>1261</v>
      </c>
      <c r="AE9" s="2" t="s">
        <v>2333</v>
      </c>
      <c r="AF9" t="s">
        <v>1262</v>
      </c>
      <c r="AG9" t="s">
        <v>1263</v>
      </c>
      <c r="AH9" t="s">
        <v>1264</v>
      </c>
      <c r="AI9" t="s">
        <v>1263</v>
      </c>
      <c r="AJ9" s="2" t="s">
        <v>509</v>
      </c>
      <c r="AM9">
        <v>0</v>
      </c>
      <c r="AO9" s="11">
        <v>43952</v>
      </c>
      <c r="AP9">
        <v>1</v>
      </c>
      <c r="AQ9" s="2" t="s">
        <v>510</v>
      </c>
      <c r="AR9">
        <v>1</v>
      </c>
      <c r="AS9" s="2" t="s">
        <v>1265</v>
      </c>
      <c r="AT9">
        <v>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BC9"/>
  <sheetViews>
    <sheetView workbookViewId="0">
      <selection activeCell="G5" sqref="G5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620</v>
      </c>
      <c r="B2" s="4">
        <v>0</v>
      </c>
      <c r="C2" s="4" t="s">
        <v>1266</v>
      </c>
      <c r="D2" s="4" t="s">
        <v>97</v>
      </c>
      <c r="E2" s="4">
        <v>1300</v>
      </c>
      <c r="F2" s="4">
        <v>1</v>
      </c>
      <c r="Z2" s="4" t="s">
        <v>80</v>
      </c>
      <c r="AD2" s="4" t="s">
        <v>1267</v>
      </c>
      <c r="AE2" s="5" t="s">
        <v>2334</v>
      </c>
      <c r="AF2" s="4" t="s">
        <v>1268</v>
      </c>
      <c r="AG2" s="4" t="s">
        <v>1269</v>
      </c>
      <c r="AH2" s="4" t="s">
        <v>1270</v>
      </c>
      <c r="AI2" s="4" t="s">
        <v>1269</v>
      </c>
      <c r="AJ2" s="5" t="s">
        <v>158</v>
      </c>
      <c r="AM2" s="4">
        <v>0</v>
      </c>
      <c r="AO2" s="6">
        <v>42005</v>
      </c>
      <c r="AP2" s="4">
        <v>1</v>
      </c>
      <c r="AQ2" s="5" t="s">
        <v>278</v>
      </c>
      <c r="AR2" s="4">
        <v>1</v>
      </c>
      <c r="AS2" s="5" t="s">
        <v>1271</v>
      </c>
      <c r="AT2" s="4">
        <v>0</v>
      </c>
    </row>
    <row r="3" spans="1:55" s="4" customFormat="1" ht="15">
      <c r="A3" s="4">
        <f>A2+1</f>
        <v>621</v>
      </c>
      <c r="B3" s="4">
        <v>0</v>
      </c>
      <c r="C3" s="4" t="s">
        <v>1272</v>
      </c>
      <c r="D3" s="4" t="s">
        <v>97</v>
      </c>
      <c r="E3" s="4">
        <v>1300</v>
      </c>
      <c r="F3" s="4">
        <v>1</v>
      </c>
      <c r="Z3" s="4" t="s">
        <v>80</v>
      </c>
      <c r="AD3" s="4" t="s">
        <v>1273</v>
      </c>
      <c r="AE3" s="5" t="s">
        <v>2335</v>
      </c>
      <c r="AF3" s="4" t="s">
        <v>1274</v>
      </c>
      <c r="AG3" s="4" t="s">
        <v>1275</v>
      </c>
      <c r="AH3" s="4" t="s">
        <v>1276</v>
      </c>
      <c r="AI3" s="4" t="s">
        <v>1275</v>
      </c>
      <c r="AJ3" s="5" t="s">
        <v>159</v>
      </c>
      <c r="AM3" s="4">
        <v>0</v>
      </c>
      <c r="AO3" s="6">
        <v>42005</v>
      </c>
      <c r="AP3" s="4">
        <v>1</v>
      </c>
      <c r="AQ3" s="5" t="s">
        <v>279</v>
      </c>
      <c r="AR3" s="4">
        <v>1</v>
      </c>
      <c r="AS3" s="5" t="s">
        <v>1277</v>
      </c>
      <c r="AT3" s="4">
        <v>0</v>
      </c>
    </row>
    <row r="4" spans="1:55" s="4" customFormat="1" ht="15">
      <c r="A4" s="4">
        <f t="shared" ref="A4:A9" si="0">A3+1</f>
        <v>622</v>
      </c>
      <c r="B4" s="4">
        <v>0</v>
      </c>
      <c r="C4" s="4" t="s">
        <v>1278</v>
      </c>
      <c r="D4" s="4" t="s">
        <v>97</v>
      </c>
      <c r="E4" s="4">
        <v>1300</v>
      </c>
      <c r="F4" s="4">
        <v>1</v>
      </c>
      <c r="Z4" s="4" t="s">
        <v>80</v>
      </c>
      <c r="AD4" s="4" t="s">
        <v>1279</v>
      </c>
      <c r="AE4" s="5" t="s">
        <v>2336</v>
      </c>
      <c r="AF4" s="4" t="s">
        <v>1280</v>
      </c>
      <c r="AG4" s="4" t="s">
        <v>1281</v>
      </c>
      <c r="AH4" s="4" t="s">
        <v>1282</v>
      </c>
      <c r="AI4" s="4" t="s">
        <v>1281</v>
      </c>
      <c r="AJ4" s="5" t="s">
        <v>160</v>
      </c>
      <c r="AM4" s="4">
        <v>0</v>
      </c>
      <c r="AO4" s="6">
        <v>42005</v>
      </c>
      <c r="AP4" s="4">
        <v>1</v>
      </c>
      <c r="AQ4" s="5" t="s">
        <v>280</v>
      </c>
      <c r="AR4" s="4">
        <v>1</v>
      </c>
      <c r="AS4" s="5" t="s">
        <v>1283</v>
      </c>
      <c r="AT4" s="4">
        <v>0</v>
      </c>
    </row>
    <row r="5" spans="1:55" s="4" customFormat="1" ht="15">
      <c r="A5" s="4">
        <f t="shared" si="0"/>
        <v>623</v>
      </c>
      <c r="B5" s="4">
        <v>0</v>
      </c>
      <c r="C5" s="4" t="s">
        <v>1284</v>
      </c>
      <c r="D5" s="4" t="s">
        <v>97</v>
      </c>
      <c r="E5" s="4">
        <v>1300</v>
      </c>
      <c r="F5" s="4">
        <v>1</v>
      </c>
      <c r="Z5" s="4" t="s">
        <v>80</v>
      </c>
      <c r="AD5" s="4" t="s">
        <v>1285</v>
      </c>
      <c r="AE5" s="5" t="s">
        <v>2337</v>
      </c>
      <c r="AF5" s="4" t="s">
        <v>1286</v>
      </c>
      <c r="AG5" s="4" t="s">
        <v>1287</v>
      </c>
      <c r="AH5" s="4" t="s">
        <v>1288</v>
      </c>
      <c r="AI5" s="4" t="s">
        <v>1287</v>
      </c>
      <c r="AJ5" s="5" t="s">
        <v>438</v>
      </c>
      <c r="AM5" s="4">
        <v>0</v>
      </c>
      <c r="AO5" s="6">
        <v>43191</v>
      </c>
      <c r="AP5" s="4">
        <v>1</v>
      </c>
      <c r="AQ5" s="5" t="s">
        <v>439</v>
      </c>
      <c r="AR5" s="4">
        <v>1</v>
      </c>
      <c r="AS5" s="5" t="s">
        <v>1289</v>
      </c>
      <c r="AT5" s="4">
        <v>0</v>
      </c>
    </row>
    <row r="6" spans="1:55" s="4" customFormat="1" ht="15">
      <c r="A6" s="4">
        <f t="shared" si="0"/>
        <v>624</v>
      </c>
      <c r="B6" s="4">
        <v>0</v>
      </c>
      <c r="C6" s="4" t="s">
        <v>1290</v>
      </c>
      <c r="D6" s="4" t="s">
        <v>97</v>
      </c>
      <c r="E6" t="s">
        <v>120</v>
      </c>
      <c r="F6" s="4">
        <v>1</v>
      </c>
      <c r="Z6" s="4" t="s">
        <v>80</v>
      </c>
      <c r="AD6" s="4" t="s">
        <v>1291</v>
      </c>
      <c r="AE6" s="5" t="s">
        <v>2338</v>
      </c>
      <c r="AF6" s="4" t="s">
        <v>1292</v>
      </c>
      <c r="AG6" s="4" t="s">
        <v>1293</v>
      </c>
      <c r="AH6" s="4" t="s">
        <v>1294</v>
      </c>
      <c r="AI6" s="4" t="s">
        <v>1293</v>
      </c>
      <c r="AJ6" s="5" t="s">
        <v>473</v>
      </c>
      <c r="AM6" s="4">
        <v>0</v>
      </c>
      <c r="AO6" s="6">
        <v>43191</v>
      </c>
      <c r="AP6" s="4">
        <v>1</v>
      </c>
      <c r="AQ6" s="5" t="s">
        <v>440</v>
      </c>
      <c r="AR6" s="4">
        <v>1</v>
      </c>
      <c r="AS6" s="5" t="s">
        <v>1295</v>
      </c>
      <c r="AT6" s="4">
        <v>0</v>
      </c>
    </row>
    <row r="7" spans="1:55" s="4" customFormat="1" ht="15">
      <c r="A7" s="4">
        <f t="shared" si="0"/>
        <v>625</v>
      </c>
      <c r="B7" s="4">
        <v>0</v>
      </c>
      <c r="C7" s="4" t="s">
        <v>1296</v>
      </c>
      <c r="D7" s="4" t="s">
        <v>97</v>
      </c>
      <c r="E7" t="s">
        <v>120</v>
      </c>
      <c r="F7" s="4">
        <v>1</v>
      </c>
      <c r="Z7" s="4" t="s">
        <v>80</v>
      </c>
      <c r="AD7" s="4" t="s">
        <v>1297</v>
      </c>
      <c r="AE7" s="5" t="s">
        <v>2339</v>
      </c>
      <c r="AF7" s="4" t="s">
        <v>1298</v>
      </c>
      <c r="AG7" s="4" t="s">
        <v>1299</v>
      </c>
      <c r="AH7" s="4" t="s">
        <v>1300</v>
      </c>
      <c r="AI7" s="4" t="s">
        <v>1299</v>
      </c>
      <c r="AJ7" s="5" t="s">
        <v>441</v>
      </c>
      <c r="AM7" s="4">
        <v>0</v>
      </c>
      <c r="AO7" s="6">
        <v>43191</v>
      </c>
      <c r="AP7" s="4">
        <v>1</v>
      </c>
      <c r="AQ7" s="5" t="s">
        <v>442</v>
      </c>
      <c r="AR7" s="4">
        <v>1</v>
      </c>
      <c r="AS7" s="5" t="s">
        <v>1301</v>
      </c>
      <c r="AT7" s="4">
        <v>0</v>
      </c>
    </row>
    <row r="8" spans="1:55" ht="15">
      <c r="A8">
        <f t="shared" si="0"/>
        <v>626</v>
      </c>
      <c r="B8" s="4">
        <v>0</v>
      </c>
      <c r="C8" t="s">
        <v>1302</v>
      </c>
      <c r="D8" t="s">
        <v>97</v>
      </c>
      <c r="E8" t="s">
        <v>120</v>
      </c>
      <c r="F8">
        <v>1</v>
      </c>
      <c r="Z8" t="s">
        <v>80</v>
      </c>
      <c r="AD8" t="s">
        <v>1303</v>
      </c>
      <c r="AE8" s="2" t="s">
        <v>2340</v>
      </c>
      <c r="AF8" t="s">
        <v>1304</v>
      </c>
      <c r="AG8" t="s">
        <v>1305</v>
      </c>
      <c r="AH8" t="s">
        <v>1306</v>
      </c>
      <c r="AI8" t="s">
        <v>1305</v>
      </c>
      <c r="AJ8" s="2" t="s">
        <v>443</v>
      </c>
      <c r="AM8">
        <v>0</v>
      </c>
      <c r="AO8" s="3">
        <v>43191</v>
      </c>
      <c r="AP8">
        <v>1</v>
      </c>
      <c r="AQ8" s="2" t="s">
        <v>444</v>
      </c>
      <c r="AR8">
        <v>1</v>
      </c>
      <c r="AS8" s="2" t="s">
        <v>1307</v>
      </c>
      <c r="AT8">
        <v>0</v>
      </c>
    </row>
    <row r="9" spans="1:55" ht="15">
      <c r="A9">
        <f t="shared" si="0"/>
        <v>627</v>
      </c>
      <c r="B9" s="4">
        <v>0</v>
      </c>
      <c r="C9" t="s">
        <v>1308</v>
      </c>
      <c r="D9" t="s">
        <v>97</v>
      </c>
      <c r="E9" t="s">
        <v>120</v>
      </c>
      <c r="F9">
        <v>1</v>
      </c>
      <c r="Z9" t="s">
        <v>80</v>
      </c>
      <c r="AD9" t="s">
        <v>1309</v>
      </c>
      <c r="AE9" s="2" t="s">
        <v>2341</v>
      </c>
      <c r="AF9" t="s">
        <v>1310</v>
      </c>
      <c r="AG9" t="s">
        <v>1311</v>
      </c>
      <c r="AH9" t="s">
        <v>1312</v>
      </c>
      <c r="AI9" t="s">
        <v>1311</v>
      </c>
      <c r="AJ9" s="2" t="s">
        <v>445</v>
      </c>
      <c r="AM9">
        <v>0</v>
      </c>
      <c r="AO9" s="3">
        <v>43191</v>
      </c>
      <c r="AP9">
        <v>1</v>
      </c>
      <c r="AQ9" s="2" t="s">
        <v>446</v>
      </c>
      <c r="AR9">
        <v>1</v>
      </c>
      <c r="AS9" s="2" t="s">
        <v>1313</v>
      </c>
      <c r="AT9"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BC11"/>
  <sheetViews>
    <sheetView workbookViewId="0">
      <selection activeCell="A11" activeCellId="1" sqref="A1:XFD1 A11:XFD11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20.5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630</v>
      </c>
      <c r="B2" s="7">
        <v>1</v>
      </c>
      <c r="C2" s="4" t="s">
        <v>1422</v>
      </c>
      <c r="D2" s="4" t="s">
        <v>97</v>
      </c>
      <c r="E2" s="7">
        <f>1499/1.23</f>
        <v>1218.69918699187</v>
      </c>
      <c r="F2" s="4">
        <v>1</v>
      </c>
      <c r="I2" s="7">
        <v>300</v>
      </c>
      <c r="Z2" s="4" t="s">
        <v>80</v>
      </c>
      <c r="AD2" s="4" t="s">
        <v>1423</v>
      </c>
      <c r="AE2" s="5" t="s">
        <v>1424</v>
      </c>
      <c r="AF2" s="4" t="s">
        <v>713</v>
      </c>
      <c r="AG2" s="4" t="s">
        <v>1425</v>
      </c>
      <c r="AH2" s="4" t="s">
        <v>1426</v>
      </c>
      <c r="AI2" s="4" t="s">
        <v>1425</v>
      </c>
      <c r="AJ2" s="5" t="s">
        <v>716</v>
      </c>
      <c r="AM2" s="4">
        <v>0</v>
      </c>
      <c r="AO2" s="10">
        <v>44927</v>
      </c>
      <c r="AP2" s="4">
        <v>1</v>
      </c>
      <c r="AQ2" t="s">
        <v>723</v>
      </c>
      <c r="AR2" s="4">
        <v>1</v>
      </c>
      <c r="AS2" s="8" t="s">
        <v>1427</v>
      </c>
      <c r="AT2" s="4">
        <v>0</v>
      </c>
    </row>
    <row r="3" spans="1:55" s="4" customFormat="1" ht="15">
      <c r="A3" s="4">
        <v>631</v>
      </c>
      <c r="B3" s="7">
        <v>1</v>
      </c>
      <c r="C3" s="4" t="s">
        <v>1428</v>
      </c>
      <c r="D3" s="4" t="s">
        <v>97</v>
      </c>
      <c r="E3" s="7">
        <f>1499/1.23</f>
        <v>1218.69918699187</v>
      </c>
      <c r="F3" s="4">
        <v>1</v>
      </c>
      <c r="Z3" s="4" t="s">
        <v>80</v>
      </c>
      <c r="AD3" s="4" t="s">
        <v>1429</v>
      </c>
      <c r="AE3" s="5" t="s">
        <v>1430</v>
      </c>
      <c r="AF3" s="4" t="s">
        <v>714</v>
      </c>
      <c r="AG3" s="4" t="s">
        <v>1431</v>
      </c>
      <c r="AH3" s="4" t="s">
        <v>1432</v>
      </c>
      <c r="AI3" s="4" t="s">
        <v>1431</v>
      </c>
      <c r="AJ3" s="5" t="s">
        <v>717</v>
      </c>
      <c r="AM3" s="4">
        <v>0</v>
      </c>
      <c r="AO3" s="10">
        <v>44927</v>
      </c>
      <c r="AP3" s="4">
        <v>1</v>
      </c>
      <c r="AQ3" t="s">
        <v>721</v>
      </c>
      <c r="AR3" s="4">
        <v>1</v>
      </c>
      <c r="AS3" s="8" t="s">
        <v>1433</v>
      </c>
      <c r="AT3" s="4">
        <v>0</v>
      </c>
    </row>
    <row r="4" spans="1:55" s="4" customFormat="1" ht="15">
      <c r="A4" s="4">
        <v>632</v>
      </c>
      <c r="B4" s="7">
        <v>1</v>
      </c>
      <c r="C4" s="4" t="s">
        <v>1434</v>
      </c>
      <c r="D4" s="4" t="s">
        <v>97</v>
      </c>
      <c r="E4" s="7">
        <f>1499/1.23</f>
        <v>1218.69918699187</v>
      </c>
      <c r="F4" s="4">
        <v>1</v>
      </c>
      <c r="I4" s="7">
        <v>300</v>
      </c>
      <c r="Z4" s="4" t="s">
        <v>80</v>
      </c>
      <c r="AD4" s="4" t="s">
        <v>1435</v>
      </c>
      <c r="AE4" s="5" t="s">
        <v>1436</v>
      </c>
      <c r="AF4" s="4" t="s">
        <v>715</v>
      </c>
      <c r="AG4" s="4" t="s">
        <v>1437</v>
      </c>
      <c r="AH4" s="4" t="s">
        <v>1438</v>
      </c>
      <c r="AI4" s="4" t="s">
        <v>1437</v>
      </c>
      <c r="AJ4" s="5" t="s">
        <v>718</v>
      </c>
      <c r="AM4" s="4">
        <v>0</v>
      </c>
      <c r="AO4" s="10">
        <v>44927</v>
      </c>
      <c r="AP4" s="4">
        <v>1</v>
      </c>
      <c r="AQ4" t="s">
        <v>724</v>
      </c>
      <c r="AR4" s="4">
        <v>1</v>
      </c>
      <c r="AS4" s="8" t="s">
        <v>1439</v>
      </c>
      <c r="AT4" s="4">
        <v>0</v>
      </c>
    </row>
    <row r="5" spans="1:55" s="7" customFormat="1" ht="15">
      <c r="A5" s="7">
        <v>633</v>
      </c>
      <c r="B5" s="7">
        <v>1</v>
      </c>
      <c r="C5" s="7" t="s">
        <v>1440</v>
      </c>
      <c r="D5" s="7" t="s">
        <v>97</v>
      </c>
      <c r="E5" s="7">
        <f>1499/1.23</f>
        <v>1218.69918699187</v>
      </c>
      <c r="F5" s="7">
        <v>1</v>
      </c>
      <c r="I5" s="7">
        <v>300</v>
      </c>
      <c r="Z5" s="7" t="s">
        <v>80</v>
      </c>
      <c r="AD5" s="7" t="s">
        <v>1441</v>
      </c>
      <c r="AE5" s="8" t="s">
        <v>1442</v>
      </c>
      <c r="AF5" s="7" t="s">
        <v>710</v>
      </c>
      <c r="AG5" s="7" t="s">
        <v>1443</v>
      </c>
      <c r="AH5" s="7" t="s">
        <v>1444</v>
      </c>
      <c r="AI5" s="7" t="s">
        <v>1443</v>
      </c>
      <c r="AJ5" s="8" t="s">
        <v>711</v>
      </c>
      <c r="AM5" s="7">
        <v>0</v>
      </c>
      <c r="AO5" s="9">
        <v>44866</v>
      </c>
      <c r="AP5" s="7">
        <v>1</v>
      </c>
      <c r="AQ5" t="s">
        <v>712</v>
      </c>
      <c r="AR5" s="7">
        <v>1</v>
      </c>
      <c r="AS5" s="8" t="s">
        <v>1445</v>
      </c>
      <c r="AT5" s="7">
        <v>0</v>
      </c>
    </row>
    <row r="6" spans="1:55" s="4" customFormat="1" ht="15">
      <c r="A6" s="4">
        <v>634</v>
      </c>
      <c r="B6" s="7">
        <v>1</v>
      </c>
      <c r="C6" s="4" t="s">
        <v>1446</v>
      </c>
      <c r="D6" s="4" t="s">
        <v>97</v>
      </c>
      <c r="E6" s="7">
        <f>1499/1.23</f>
        <v>1218.69918699187</v>
      </c>
      <c r="F6" s="4">
        <v>1</v>
      </c>
      <c r="Z6" s="4" t="s">
        <v>80</v>
      </c>
      <c r="AD6" s="4" t="s">
        <v>1447</v>
      </c>
      <c r="AE6" s="5" t="s">
        <v>1448</v>
      </c>
      <c r="AF6" s="4" t="s">
        <v>720</v>
      </c>
      <c r="AG6" s="4" t="s">
        <v>1449</v>
      </c>
      <c r="AH6" s="4" t="s">
        <v>1450</v>
      </c>
      <c r="AI6" s="4" t="s">
        <v>1449</v>
      </c>
      <c r="AJ6" s="5" t="s">
        <v>719</v>
      </c>
      <c r="AM6" s="4">
        <v>0</v>
      </c>
      <c r="AO6" s="10">
        <v>44927</v>
      </c>
      <c r="AP6" s="4">
        <v>1</v>
      </c>
      <c r="AQ6" t="s">
        <v>725</v>
      </c>
      <c r="AR6" s="4">
        <v>1</v>
      </c>
      <c r="AS6" s="8" t="s">
        <v>1451</v>
      </c>
      <c r="AT6" s="4">
        <v>0</v>
      </c>
    </row>
    <row r="7" spans="1:55" s="4" customFormat="1" ht="15">
      <c r="A7" s="4">
        <v>635</v>
      </c>
      <c r="B7">
        <v>0</v>
      </c>
      <c r="C7" s="4" t="s">
        <v>1410</v>
      </c>
      <c r="D7" s="4" t="s">
        <v>97</v>
      </c>
      <c r="F7" s="4">
        <v>1</v>
      </c>
      <c r="Z7" s="4" t="s">
        <v>80</v>
      </c>
      <c r="AD7" s="4" t="s">
        <v>1411</v>
      </c>
      <c r="AE7" s="5" t="s">
        <v>1412</v>
      </c>
      <c r="AF7" s="4" t="s">
        <v>590</v>
      </c>
      <c r="AG7" s="4" t="s">
        <v>1413</v>
      </c>
      <c r="AH7" s="4" t="s">
        <v>1414</v>
      </c>
      <c r="AI7" s="4" t="s">
        <v>1413</v>
      </c>
      <c r="AJ7" s="5" t="s">
        <v>232</v>
      </c>
      <c r="AM7" s="4">
        <v>0</v>
      </c>
      <c r="AO7" s="10">
        <v>42005</v>
      </c>
      <c r="AP7" s="4">
        <v>1</v>
      </c>
      <c r="AQ7" s="5" t="s">
        <v>722</v>
      </c>
      <c r="AR7" s="4">
        <v>1</v>
      </c>
      <c r="AS7" s="5" t="s">
        <v>1415</v>
      </c>
      <c r="AT7" s="4">
        <v>0</v>
      </c>
    </row>
    <row r="8" spans="1:55" ht="15">
      <c r="B8">
        <v>0</v>
      </c>
      <c r="C8" t="s">
        <v>1452</v>
      </c>
      <c r="D8" t="s">
        <v>97</v>
      </c>
      <c r="F8">
        <v>1</v>
      </c>
      <c r="I8" s="4"/>
      <c r="Z8" t="s">
        <v>80</v>
      </c>
      <c r="AD8" t="s">
        <v>1453</v>
      </c>
      <c r="AE8" s="2" t="s">
        <v>2342</v>
      </c>
      <c r="AF8" t="s">
        <v>1454</v>
      </c>
      <c r="AG8" t="s">
        <v>1455</v>
      </c>
      <c r="AH8" t="s">
        <v>1456</v>
      </c>
      <c r="AI8" t="s">
        <v>1455</v>
      </c>
      <c r="AJ8" s="2" t="s">
        <v>447</v>
      </c>
      <c r="AM8">
        <v>0</v>
      </c>
      <c r="AO8" s="3">
        <v>43191</v>
      </c>
      <c r="AP8">
        <v>1</v>
      </c>
      <c r="AQ8" s="2" t="s">
        <v>448</v>
      </c>
      <c r="AR8">
        <v>1</v>
      </c>
      <c r="AS8" s="2" t="s">
        <v>1457</v>
      </c>
      <c r="AT8">
        <v>0</v>
      </c>
    </row>
    <row r="9" spans="1:55" ht="15">
      <c r="B9">
        <v>0</v>
      </c>
      <c r="C9" t="s">
        <v>1458</v>
      </c>
      <c r="D9" t="s">
        <v>97</v>
      </c>
      <c r="F9">
        <v>1</v>
      </c>
      <c r="I9" s="4"/>
      <c r="Z9" t="s">
        <v>80</v>
      </c>
      <c r="AD9" t="s">
        <v>1459</v>
      </c>
      <c r="AE9" s="2" t="s">
        <v>2343</v>
      </c>
      <c r="AF9" t="s">
        <v>1460</v>
      </c>
      <c r="AG9" t="s">
        <v>1461</v>
      </c>
      <c r="AH9" t="s">
        <v>1462</v>
      </c>
      <c r="AI9" t="s">
        <v>1461</v>
      </c>
      <c r="AJ9" s="2" t="s">
        <v>449</v>
      </c>
      <c r="AM9">
        <v>0</v>
      </c>
      <c r="AO9" s="3">
        <v>43191</v>
      </c>
      <c r="AP9">
        <v>1</v>
      </c>
      <c r="AQ9" s="2" t="s">
        <v>450</v>
      </c>
      <c r="AR9">
        <v>1</v>
      </c>
      <c r="AS9" s="2" t="s">
        <v>1463</v>
      </c>
      <c r="AT9">
        <v>0</v>
      </c>
    </row>
    <row r="11" spans="1:55" ht="15">
      <c r="A11">
        <v>637</v>
      </c>
      <c r="B11">
        <v>1</v>
      </c>
      <c r="C11" t="s">
        <v>2450</v>
      </c>
      <c r="D11" t="s">
        <v>97</v>
      </c>
      <c r="E11">
        <f>1499/1.23</f>
        <v>1218.69918699187</v>
      </c>
      <c r="F11">
        <v>1</v>
      </c>
      <c r="I11" s="4">
        <v>300</v>
      </c>
      <c r="Z11" t="s">
        <v>80</v>
      </c>
      <c r="AD11" t="s">
        <v>2451</v>
      </c>
      <c r="AE11" s="2" t="s">
        <v>2458</v>
      </c>
      <c r="AF11" t="s">
        <v>2452</v>
      </c>
      <c r="AG11" t="s">
        <v>2453</v>
      </c>
      <c r="AH11" t="s">
        <v>2454</v>
      </c>
      <c r="AI11" t="s">
        <v>2453</v>
      </c>
      <c r="AJ11" s="2" t="s">
        <v>2455</v>
      </c>
      <c r="AM11">
        <v>0</v>
      </c>
      <c r="AO11" s="17" t="s">
        <v>2459</v>
      </c>
      <c r="AP11">
        <v>1</v>
      </c>
      <c r="AQ11" s="2" t="s">
        <v>2456</v>
      </c>
      <c r="AR11">
        <v>1</v>
      </c>
      <c r="AS11" s="2" t="s">
        <v>2457</v>
      </c>
      <c r="AT11">
        <v>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3"/>
  <sheetViews>
    <sheetView workbookViewId="0">
      <selection activeCell="A8" sqref="A8:XFD8"/>
    </sheetView>
  </sheetViews>
  <sheetFormatPr defaultRowHeight="14.25"/>
  <cols>
    <col min="1" max="1" width="2.875" bestFit="1" customWidth="1"/>
    <col min="2" max="2" width="14.75" bestFit="1" customWidth="1"/>
    <col min="3" max="3" width="20.625" bestFit="1" customWidth="1"/>
    <col min="4" max="4" width="18" bestFit="1" customWidth="1"/>
    <col min="5" max="5" width="19.875" bestFit="1" customWidth="1"/>
    <col min="6" max="6" width="20.625" customWidth="1"/>
    <col min="7" max="7" width="8.625" bestFit="1" customWidth="1"/>
    <col min="8" max="8" width="18.875" bestFit="1" customWidth="1"/>
    <col min="9" max="9" width="9.375" bestFit="1" customWidth="1"/>
    <col min="10" max="10" width="27.875" customWidth="1"/>
    <col min="11" max="11" width="10.75" bestFit="1" customWidth="1"/>
    <col min="12" max="12" width="15.625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t="s">
        <v>10</v>
      </c>
      <c r="L1" t="s">
        <v>11</v>
      </c>
    </row>
    <row r="2" spans="1:12">
      <c r="A2" s="7">
        <v>14</v>
      </c>
      <c r="B2" s="7">
        <v>1</v>
      </c>
      <c r="C2" s="7" t="s">
        <v>12</v>
      </c>
      <c r="D2" s="7" t="s">
        <v>18</v>
      </c>
      <c r="E2" s="7">
        <v>0</v>
      </c>
      <c r="F2" s="1"/>
      <c r="G2" s="1"/>
      <c r="H2" s="1"/>
      <c r="I2" s="1"/>
      <c r="J2" s="1" t="s">
        <v>19</v>
      </c>
    </row>
    <row r="3" spans="1:12">
      <c r="A3" s="7">
        <v>15</v>
      </c>
      <c r="B3" s="7">
        <v>1</v>
      </c>
      <c r="C3" s="7" t="s">
        <v>13</v>
      </c>
      <c r="D3" s="7" t="s">
        <v>12</v>
      </c>
      <c r="E3" s="7">
        <v>0</v>
      </c>
      <c r="F3" s="1"/>
      <c r="G3" s="1"/>
      <c r="H3" s="1"/>
      <c r="I3" s="1"/>
      <c r="J3" s="1" t="s">
        <v>20</v>
      </c>
    </row>
    <row r="4" spans="1:12">
      <c r="A4" s="7">
        <v>16</v>
      </c>
      <c r="B4" s="7">
        <v>1</v>
      </c>
      <c r="C4" s="7" t="s">
        <v>29</v>
      </c>
      <c r="D4" s="7" t="s">
        <v>13</v>
      </c>
      <c r="E4" s="7">
        <v>0</v>
      </c>
      <c r="F4" s="1"/>
      <c r="G4" s="1"/>
      <c r="H4" s="1"/>
      <c r="I4" s="1"/>
      <c r="J4" s="1"/>
    </row>
    <row r="5" spans="1:12">
      <c r="A5" s="7">
        <v>17</v>
      </c>
      <c r="B5" s="7">
        <v>1</v>
      </c>
      <c r="C5" s="7" t="s">
        <v>30</v>
      </c>
      <c r="D5" s="7" t="s">
        <v>13</v>
      </c>
      <c r="E5" s="7">
        <v>0</v>
      </c>
      <c r="F5" s="1"/>
      <c r="G5" s="1"/>
      <c r="H5" s="1"/>
      <c r="I5" s="1"/>
      <c r="J5" s="1"/>
    </row>
    <row r="6" spans="1:12">
      <c r="A6" s="7">
        <v>18</v>
      </c>
      <c r="B6" s="7">
        <v>1</v>
      </c>
      <c r="C6" s="7" t="s">
        <v>31</v>
      </c>
      <c r="D6" s="7" t="s">
        <v>13</v>
      </c>
      <c r="E6" s="7">
        <v>0</v>
      </c>
      <c r="F6" s="1"/>
      <c r="G6" s="1"/>
      <c r="H6" s="1"/>
      <c r="I6" s="1"/>
      <c r="J6" s="1"/>
    </row>
    <row r="7" spans="1:12">
      <c r="A7" s="7">
        <v>19</v>
      </c>
      <c r="B7" s="7">
        <v>1</v>
      </c>
      <c r="C7" s="7" t="s">
        <v>32</v>
      </c>
      <c r="D7" s="7" t="s">
        <v>13</v>
      </c>
      <c r="E7" s="7">
        <v>0</v>
      </c>
      <c r="F7" s="1"/>
      <c r="G7" s="1"/>
      <c r="H7" s="1"/>
      <c r="I7" s="1"/>
      <c r="J7" s="1"/>
    </row>
    <row r="8" spans="1:12">
      <c r="A8" s="7">
        <v>32</v>
      </c>
      <c r="B8" s="7">
        <v>1</v>
      </c>
      <c r="C8" s="7" t="s">
        <v>451</v>
      </c>
      <c r="D8" s="7" t="s">
        <v>13</v>
      </c>
      <c r="E8" s="7">
        <v>0</v>
      </c>
      <c r="F8" s="1"/>
      <c r="G8" s="1"/>
      <c r="H8" s="1"/>
      <c r="I8" s="1"/>
      <c r="J8" s="1"/>
    </row>
    <row r="9" spans="1:12">
      <c r="A9" s="7">
        <v>20</v>
      </c>
      <c r="B9" s="7">
        <v>1</v>
      </c>
      <c r="C9" s="7" t="s">
        <v>14</v>
      </c>
      <c r="D9" s="7" t="s">
        <v>12</v>
      </c>
      <c r="E9" s="7">
        <v>0</v>
      </c>
      <c r="F9" s="1"/>
      <c r="G9" s="1"/>
      <c r="H9" s="1"/>
      <c r="I9" s="1"/>
      <c r="J9" s="1" t="s">
        <v>21</v>
      </c>
    </row>
    <row r="10" spans="1:12">
      <c r="A10" s="7">
        <v>21</v>
      </c>
      <c r="B10" s="7">
        <v>1</v>
      </c>
      <c r="C10" s="7" t="s">
        <v>29</v>
      </c>
      <c r="D10" s="7" t="s">
        <v>14</v>
      </c>
      <c r="E10" s="7">
        <v>0</v>
      </c>
      <c r="F10" s="1"/>
      <c r="G10" s="1"/>
      <c r="H10" s="1"/>
      <c r="I10" s="1"/>
      <c r="J10" s="1"/>
    </row>
    <row r="11" spans="1:12">
      <c r="A11" s="7">
        <v>22</v>
      </c>
      <c r="B11" s="7">
        <v>1</v>
      </c>
      <c r="C11" s="7" t="s">
        <v>30</v>
      </c>
      <c r="D11" s="7" t="s">
        <v>14</v>
      </c>
      <c r="E11" s="7">
        <v>0</v>
      </c>
      <c r="F11" s="1"/>
      <c r="G11" s="1"/>
      <c r="H11" s="1"/>
      <c r="I11" s="1"/>
      <c r="J11" s="1"/>
    </row>
    <row r="12" spans="1:12">
      <c r="A12" s="7">
        <v>23</v>
      </c>
      <c r="B12" s="7">
        <v>1</v>
      </c>
      <c r="C12" s="7" t="s">
        <v>31</v>
      </c>
      <c r="D12" s="7" t="s">
        <v>14</v>
      </c>
      <c r="E12" s="7">
        <v>0</v>
      </c>
      <c r="F12" s="1"/>
      <c r="G12" s="1"/>
      <c r="H12" s="1"/>
      <c r="I12" s="1"/>
      <c r="J12" s="1"/>
    </row>
    <row r="13" spans="1:12">
      <c r="A13" s="7">
        <v>24</v>
      </c>
      <c r="B13" s="7">
        <v>1</v>
      </c>
      <c r="C13" s="7" t="s">
        <v>32</v>
      </c>
      <c r="D13" s="7" t="s">
        <v>14</v>
      </c>
      <c r="E13" s="7">
        <v>0</v>
      </c>
      <c r="F13" s="1"/>
      <c r="G13" s="1"/>
      <c r="H13" s="1"/>
      <c r="I13" s="1"/>
      <c r="J13" s="1"/>
    </row>
    <row r="14" spans="1:12">
      <c r="A14" s="7">
        <v>25</v>
      </c>
      <c r="B14" s="7">
        <v>1</v>
      </c>
      <c r="C14" s="7" t="s">
        <v>15</v>
      </c>
      <c r="D14" s="7" t="s">
        <v>18</v>
      </c>
      <c r="E14" s="7">
        <v>0</v>
      </c>
      <c r="F14" s="1"/>
      <c r="G14" s="1"/>
      <c r="H14" s="1"/>
      <c r="I14" s="1"/>
      <c r="J14" s="1" t="s">
        <v>22</v>
      </c>
    </row>
    <row r="15" spans="1:12">
      <c r="A15" s="7">
        <v>26</v>
      </c>
      <c r="B15" s="7">
        <v>1</v>
      </c>
      <c r="C15" s="7" t="s">
        <v>25</v>
      </c>
      <c r="D15" s="7" t="s">
        <v>15</v>
      </c>
      <c r="E15" s="7">
        <v>0</v>
      </c>
      <c r="F15" s="1"/>
      <c r="G15" s="1"/>
      <c r="H15" s="1"/>
      <c r="I15" s="1"/>
      <c r="J15" s="1"/>
    </row>
    <row r="16" spans="1:12">
      <c r="A16" s="7">
        <v>27</v>
      </c>
      <c r="B16" s="7">
        <v>1</v>
      </c>
      <c r="C16" s="7" t="s">
        <v>26</v>
      </c>
      <c r="D16" s="7" t="s">
        <v>15</v>
      </c>
      <c r="E16" s="7">
        <v>0</v>
      </c>
      <c r="F16" s="1"/>
      <c r="G16" s="1"/>
      <c r="H16" s="1"/>
      <c r="I16" s="1"/>
      <c r="J16" s="1"/>
    </row>
    <row r="17" spans="1:10">
      <c r="A17" s="7">
        <v>28</v>
      </c>
      <c r="B17" s="7">
        <v>1</v>
      </c>
      <c r="C17" s="7" t="s">
        <v>27</v>
      </c>
      <c r="D17" s="7" t="s">
        <v>15</v>
      </c>
      <c r="E17" s="7">
        <v>0</v>
      </c>
      <c r="F17" s="1"/>
      <c r="G17" s="1"/>
      <c r="H17" s="1"/>
      <c r="I17" s="1"/>
      <c r="J17" s="1"/>
    </row>
    <row r="18" spans="1:10">
      <c r="A18" s="7">
        <v>29</v>
      </c>
      <c r="B18" s="7">
        <v>0</v>
      </c>
      <c r="C18" s="7" t="s">
        <v>28</v>
      </c>
      <c r="D18" s="7" t="s">
        <v>15</v>
      </c>
      <c r="E18" s="7">
        <v>0</v>
      </c>
      <c r="F18" s="1"/>
      <c r="G18" s="1"/>
      <c r="H18" s="1"/>
      <c r="I18" s="1"/>
      <c r="J18" s="1"/>
    </row>
    <row r="19" spans="1:10">
      <c r="A19" s="7">
        <v>30</v>
      </c>
      <c r="B19" s="7">
        <v>1</v>
      </c>
      <c r="C19" s="7" t="s">
        <v>16</v>
      </c>
      <c r="D19" s="7" t="s">
        <v>18</v>
      </c>
      <c r="E19" s="7">
        <v>0</v>
      </c>
      <c r="F19" s="1"/>
      <c r="G19" s="1"/>
      <c r="H19" s="1"/>
      <c r="I19" s="1"/>
      <c r="J19" s="1" t="s">
        <v>23</v>
      </c>
    </row>
    <row r="20" spans="1:10">
      <c r="A20" s="7">
        <v>31</v>
      </c>
      <c r="B20" s="7">
        <v>1</v>
      </c>
      <c r="C20" s="7" t="s">
        <v>17</v>
      </c>
      <c r="D20" s="7" t="s">
        <v>18</v>
      </c>
      <c r="E20" s="7">
        <v>0</v>
      </c>
      <c r="F20" s="1"/>
      <c r="G20" s="1"/>
      <c r="H20" s="1"/>
      <c r="I20" s="1"/>
      <c r="J20" s="1" t="s">
        <v>24</v>
      </c>
    </row>
    <row r="21" spans="1:10">
      <c r="A21" s="7">
        <v>33</v>
      </c>
      <c r="B21" s="7">
        <v>1</v>
      </c>
      <c r="C21" s="7" t="s">
        <v>452</v>
      </c>
      <c r="D21" s="7" t="s">
        <v>17</v>
      </c>
      <c r="E21" s="7">
        <v>0</v>
      </c>
      <c r="J21" s="1" t="s">
        <v>453</v>
      </c>
    </row>
    <row r="22" spans="1:10">
      <c r="A22" s="7">
        <v>34</v>
      </c>
      <c r="B22" s="7">
        <v>1</v>
      </c>
      <c r="C22" s="7" t="s">
        <v>454</v>
      </c>
      <c r="D22" s="7" t="s">
        <v>17</v>
      </c>
      <c r="E22" s="7">
        <v>0</v>
      </c>
      <c r="J22" s="1" t="s">
        <v>455</v>
      </c>
    </row>
    <row r="23" spans="1:10">
      <c r="A23" s="7">
        <v>34</v>
      </c>
      <c r="B23" s="7">
        <v>1</v>
      </c>
      <c r="C23" s="7" t="s">
        <v>456</v>
      </c>
      <c r="D23" s="7" t="s">
        <v>17</v>
      </c>
      <c r="E23" s="7">
        <v>0</v>
      </c>
      <c r="J23" s="1" t="s">
        <v>457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BC9"/>
  <sheetViews>
    <sheetView workbookViewId="0">
      <selection activeCell="A2" sqref="A2:XFD2"/>
    </sheetView>
  </sheetViews>
  <sheetFormatPr defaultRowHeight="14.25"/>
  <cols>
    <col min="1" max="1" width="3.875" bestFit="1" customWidth="1"/>
    <col min="2" max="2" width="14.75" bestFit="1" customWidth="1"/>
    <col min="3" max="3" width="39.875" customWidth="1"/>
    <col min="4" max="4" width="15.75" bestFit="1" customWidth="1"/>
    <col min="5" max="5" width="16.375" customWidth="1"/>
    <col min="6" max="6" width="15.125" bestFit="1" customWidth="1"/>
    <col min="7" max="7" width="20.125" customWidth="1"/>
    <col min="8" max="8" width="19.125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400</v>
      </c>
      <c r="B2" s="4">
        <v>1</v>
      </c>
      <c r="C2" s="4" t="s">
        <v>1314</v>
      </c>
      <c r="D2" s="4" t="s">
        <v>86</v>
      </c>
      <c r="E2" s="4">
        <f>1299/1.23</f>
        <v>1056.0975609756097</v>
      </c>
      <c r="F2" s="4">
        <v>1</v>
      </c>
      <c r="I2" s="4">
        <v>350</v>
      </c>
      <c r="Z2" s="4" t="s">
        <v>80</v>
      </c>
      <c r="AD2" s="4" t="s">
        <v>1315</v>
      </c>
      <c r="AE2" s="5" t="s">
        <v>1316</v>
      </c>
      <c r="AF2" s="4" t="s">
        <v>574</v>
      </c>
      <c r="AG2" s="4" t="s">
        <v>1317</v>
      </c>
      <c r="AH2" s="4" t="s">
        <v>1318</v>
      </c>
      <c r="AI2" s="4" t="s">
        <v>1317</v>
      </c>
      <c r="AJ2" s="5" t="s">
        <v>81</v>
      </c>
      <c r="AM2" s="4">
        <v>0</v>
      </c>
      <c r="AO2" s="10">
        <v>42546</v>
      </c>
      <c r="AP2" s="4">
        <v>1</v>
      </c>
      <c r="AQ2" s="4" t="s">
        <v>239</v>
      </c>
      <c r="AR2" s="4">
        <v>1</v>
      </c>
      <c r="AS2" s="5" t="s">
        <v>1319</v>
      </c>
      <c r="AT2" s="4">
        <v>0</v>
      </c>
    </row>
    <row r="3" spans="1:55" s="4" customFormat="1" ht="15">
      <c r="A3" s="4">
        <v>401</v>
      </c>
      <c r="B3" s="4">
        <v>1</v>
      </c>
      <c r="C3" s="4" t="s">
        <v>1320</v>
      </c>
      <c r="D3" s="4" t="s">
        <v>86</v>
      </c>
      <c r="E3" s="4">
        <f t="shared" ref="E3:E9" si="0">1299/1.23</f>
        <v>1056.0975609756097</v>
      </c>
      <c r="F3" s="4">
        <v>1</v>
      </c>
      <c r="I3" s="4">
        <v>0</v>
      </c>
      <c r="Z3" s="4" t="s">
        <v>80</v>
      </c>
      <c r="AD3" s="4" t="s">
        <v>1321</v>
      </c>
      <c r="AE3" s="5" t="s">
        <v>1322</v>
      </c>
      <c r="AF3" s="4" t="s">
        <v>575</v>
      </c>
      <c r="AG3" s="4" t="s">
        <v>1323</v>
      </c>
      <c r="AH3" s="4" t="s">
        <v>1324</v>
      </c>
      <c r="AI3" s="4" t="s">
        <v>1323</v>
      </c>
      <c r="AJ3" s="5" t="s">
        <v>82</v>
      </c>
      <c r="AM3" s="4">
        <v>0</v>
      </c>
      <c r="AO3" s="10">
        <v>42546</v>
      </c>
      <c r="AP3" s="4">
        <v>1</v>
      </c>
      <c r="AQ3" s="5" t="s">
        <v>240</v>
      </c>
      <c r="AR3" s="4">
        <v>1</v>
      </c>
      <c r="AS3" s="5" t="s">
        <v>1325</v>
      </c>
      <c r="AT3" s="4">
        <v>0</v>
      </c>
    </row>
    <row r="4" spans="1:55" s="4" customFormat="1" ht="15">
      <c r="A4" s="4">
        <v>402</v>
      </c>
      <c r="B4" s="4">
        <v>1</v>
      </c>
      <c r="C4" s="4" t="s">
        <v>1326</v>
      </c>
      <c r="D4" s="4" t="s">
        <v>86</v>
      </c>
      <c r="E4" s="4">
        <f t="shared" si="0"/>
        <v>1056.0975609756097</v>
      </c>
      <c r="F4" s="4">
        <v>1</v>
      </c>
      <c r="I4" s="4">
        <v>350</v>
      </c>
      <c r="Z4" s="4" t="s">
        <v>80</v>
      </c>
      <c r="AD4" s="4" t="s">
        <v>1327</v>
      </c>
      <c r="AE4" s="5" t="s">
        <v>1328</v>
      </c>
      <c r="AF4" s="4" t="s">
        <v>576</v>
      </c>
      <c r="AG4" s="4" t="s">
        <v>1329</v>
      </c>
      <c r="AH4" s="4" t="s">
        <v>1330</v>
      </c>
      <c r="AI4" s="4" t="s">
        <v>1329</v>
      </c>
      <c r="AJ4" s="5" t="s">
        <v>83</v>
      </c>
      <c r="AM4" s="4">
        <v>0</v>
      </c>
      <c r="AO4" s="10">
        <v>42546</v>
      </c>
      <c r="AP4" s="4">
        <v>1</v>
      </c>
      <c r="AQ4" s="5" t="s">
        <v>241</v>
      </c>
      <c r="AR4" s="4">
        <v>1</v>
      </c>
      <c r="AS4" s="5" t="s">
        <v>1331</v>
      </c>
      <c r="AT4" s="4">
        <v>0</v>
      </c>
    </row>
    <row r="5" spans="1:55" s="4" customFormat="1" ht="15">
      <c r="A5" s="4">
        <v>403</v>
      </c>
      <c r="B5" s="4">
        <v>1</v>
      </c>
      <c r="C5" s="4" t="s">
        <v>1332</v>
      </c>
      <c r="D5" s="4" t="s">
        <v>86</v>
      </c>
      <c r="E5" s="4">
        <f t="shared" si="0"/>
        <v>1056.0975609756097</v>
      </c>
      <c r="F5" s="4">
        <v>1</v>
      </c>
      <c r="I5" s="4">
        <v>350</v>
      </c>
      <c r="Z5" s="4" t="s">
        <v>80</v>
      </c>
      <c r="AD5" s="4" t="s">
        <v>1333</v>
      </c>
      <c r="AE5" s="5" t="s">
        <v>1334</v>
      </c>
      <c r="AF5" s="4" t="s">
        <v>577</v>
      </c>
      <c r="AG5" s="4" t="s">
        <v>1335</v>
      </c>
      <c r="AH5" s="4" t="s">
        <v>1336</v>
      </c>
      <c r="AI5" s="4" t="s">
        <v>1335</v>
      </c>
      <c r="AJ5" s="5" t="s">
        <v>84</v>
      </c>
      <c r="AM5" s="4">
        <v>0</v>
      </c>
      <c r="AO5" s="10">
        <v>42546</v>
      </c>
      <c r="AP5" s="4">
        <v>1</v>
      </c>
      <c r="AQ5" s="5" t="s">
        <v>242</v>
      </c>
      <c r="AR5" s="4">
        <v>1</v>
      </c>
      <c r="AS5" s="5" t="s">
        <v>1337</v>
      </c>
      <c r="AT5" s="4">
        <v>0</v>
      </c>
    </row>
    <row r="6" spans="1:55" s="4" customFormat="1" ht="15">
      <c r="A6" s="4">
        <v>404</v>
      </c>
      <c r="B6" s="4">
        <v>1</v>
      </c>
      <c r="C6" s="4" t="s">
        <v>1338</v>
      </c>
      <c r="D6" s="4" t="s">
        <v>86</v>
      </c>
      <c r="E6" s="4">
        <f t="shared" si="0"/>
        <v>1056.0975609756097</v>
      </c>
      <c r="F6" s="4">
        <v>1</v>
      </c>
      <c r="I6" s="4">
        <v>0</v>
      </c>
      <c r="Z6" s="4" t="s">
        <v>80</v>
      </c>
      <c r="AD6" s="4" t="s">
        <v>1339</v>
      </c>
      <c r="AE6" s="5" t="s">
        <v>1340</v>
      </c>
      <c r="AF6" s="4" t="s">
        <v>578</v>
      </c>
      <c r="AG6" s="4" t="s">
        <v>1341</v>
      </c>
      <c r="AH6" s="4" t="s">
        <v>1342</v>
      </c>
      <c r="AI6" s="4" t="s">
        <v>1341</v>
      </c>
      <c r="AJ6" s="5" t="s">
        <v>85</v>
      </c>
      <c r="AM6" s="4">
        <v>0</v>
      </c>
      <c r="AO6" s="10">
        <v>42546</v>
      </c>
      <c r="AP6" s="4">
        <v>1</v>
      </c>
      <c r="AQ6" s="5" t="s">
        <v>243</v>
      </c>
      <c r="AR6" s="4">
        <v>1</v>
      </c>
      <c r="AS6" s="5" t="s">
        <v>1343</v>
      </c>
      <c r="AT6" s="4">
        <v>0</v>
      </c>
    </row>
    <row r="7" spans="1:55" s="4" customFormat="1" ht="15">
      <c r="A7" s="4">
        <v>405</v>
      </c>
      <c r="B7" s="4">
        <v>1</v>
      </c>
      <c r="C7" s="4" t="s">
        <v>1344</v>
      </c>
      <c r="D7" s="4" t="s">
        <v>86</v>
      </c>
      <c r="E7" s="4">
        <f t="shared" si="0"/>
        <v>1056.0975609756097</v>
      </c>
      <c r="F7" s="4">
        <v>1</v>
      </c>
      <c r="I7" s="4">
        <v>0</v>
      </c>
      <c r="Z7" s="4" t="s">
        <v>80</v>
      </c>
      <c r="AD7" s="4" t="s">
        <v>1345</v>
      </c>
      <c r="AE7" s="5" t="s">
        <v>1346</v>
      </c>
      <c r="AF7" s="4" t="s">
        <v>579</v>
      </c>
      <c r="AG7" s="4" t="s">
        <v>1347</v>
      </c>
      <c r="AH7" s="4" t="s">
        <v>1348</v>
      </c>
      <c r="AI7" s="4" t="s">
        <v>1347</v>
      </c>
      <c r="AJ7" s="5" t="s">
        <v>337</v>
      </c>
      <c r="AM7" s="4">
        <v>0</v>
      </c>
      <c r="AO7" s="10">
        <v>43191</v>
      </c>
      <c r="AP7" s="4">
        <v>1</v>
      </c>
      <c r="AQ7" s="5" t="s">
        <v>338</v>
      </c>
      <c r="AR7" s="4">
        <v>1</v>
      </c>
      <c r="AS7" s="5" t="s">
        <v>1349</v>
      </c>
      <c r="AT7" s="4">
        <v>0</v>
      </c>
    </row>
    <row r="9" spans="1:55" s="4" customFormat="1" ht="15">
      <c r="A9" s="4">
        <v>406</v>
      </c>
      <c r="B9" s="4">
        <v>1</v>
      </c>
      <c r="C9" s="4" t="s">
        <v>2512</v>
      </c>
      <c r="D9" s="4" t="s">
        <v>86</v>
      </c>
      <c r="E9" s="4">
        <f t="shared" si="0"/>
        <v>1056.0975609756097</v>
      </c>
      <c r="F9" s="4">
        <v>1</v>
      </c>
      <c r="I9" s="4">
        <v>350</v>
      </c>
      <c r="Z9" s="4" t="s">
        <v>80</v>
      </c>
      <c r="AD9" s="4" t="s">
        <v>2513</v>
      </c>
      <c r="AE9" s="5" t="s">
        <v>2514</v>
      </c>
      <c r="AF9" s="4" t="s">
        <v>2515</v>
      </c>
      <c r="AG9" s="4" t="s">
        <v>2516</v>
      </c>
      <c r="AH9" s="4" t="s">
        <v>2517</v>
      </c>
      <c r="AI9" s="4" t="s">
        <v>2516</v>
      </c>
      <c r="AJ9" s="5" t="s">
        <v>2518</v>
      </c>
      <c r="AM9" s="4">
        <v>0</v>
      </c>
      <c r="AO9" s="19" t="s">
        <v>2493</v>
      </c>
      <c r="AP9" s="4">
        <v>1</v>
      </c>
      <c r="AQ9" s="18" t="s">
        <v>2525</v>
      </c>
      <c r="AR9" s="4">
        <v>1</v>
      </c>
      <c r="AS9" s="5" t="s">
        <v>2519</v>
      </c>
      <c r="AT9" s="4">
        <v>0</v>
      </c>
    </row>
  </sheetData>
  <hyperlinks>
    <hyperlink ref="AQ9" r:id="rId1" xr:uid="{F771C909-29F6-4935-B787-63462BD3B470}"/>
  </hyperlinks>
  <pageMargins left="0.7" right="0.7" top="0.75" bottom="0.75" header="0.3" footer="0.3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BC7"/>
  <sheetViews>
    <sheetView workbookViewId="0">
      <selection activeCell="A2" sqref="A2:XFD7"/>
    </sheetView>
  </sheetViews>
  <sheetFormatPr defaultRowHeight="14.25"/>
  <cols>
    <col min="1" max="1" width="3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410</v>
      </c>
      <c r="B2" s="4">
        <v>1</v>
      </c>
      <c r="C2" s="4" t="s">
        <v>1350</v>
      </c>
      <c r="D2" s="4" t="s">
        <v>86</v>
      </c>
      <c r="E2" s="4">
        <f>1299/1.23</f>
        <v>1056.0975609756097</v>
      </c>
      <c r="F2" s="4">
        <v>1</v>
      </c>
      <c r="I2" s="4">
        <v>0</v>
      </c>
      <c r="Z2" s="4" t="s">
        <v>80</v>
      </c>
      <c r="AD2" s="4" t="s">
        <v>1351</v>
      </c>
      <c r="AE2" s="5" t="s">
        <v>1352</v>
      </c>
      <c r="AF2" s="4" t="s">
        <v>580</v>
      </c>
      <c r="AG2" s="4" t="s">
        <v>1353</v>
      </c>
      <c r="AH2" s="4" t="s">
        <v>1354</v>
      </c>
      <c r="AI2" s="4" t="s">
        <v>1353</v>
      </c>
      <c r="AJ2" s="5" t="s">
        <v>87</v>
      </c>
      <c r="AM2" s="4">
        <v>0</v>
      </c>
      <c r="AO2" s="10">
        <v>42005</v>
      </c>
      <c r="AP2" s="4">
        <v>1</v>
      </c>
      <c r="AQ2" s="5" t="s">
        <v>244</v>
      </c>
      <c r="AR2" s="4">
        <v>1</v>
      </c>
      <c r="AS2" s="5" t="s">
        <v>1355</v>
      </c>
      <c r="AT2" s="4">
        <v>0</v>
      </c>
    </row>
    <row r="3" spans="1:55" s="4" customFormat="1" ht="15">
      <c r="A3" s="4">
        <v>411</v>
      </c>
      <c r="B3" s="4">
        <v>1</v>
      </c>
      <c r="C3" s="4" t="s">
        <v>1356</v>
      </c>
      <c r="D3" s="4" t="s">
        <v>86</v>
      </c>
      <c r="E3" s="4">
        <f t="shared" ref="E3:E7" si="0">1299/1.23</f>
        <v>1056.0975609756097</v>
      </c>
      <c r="F3" s="4">
        <v>1</v>
      </c>
      <c r="I3" s="4">
        <v>0</v>
      </c>
      <c r="Z3" s="4" t="s">
        <v>80</v>
      </c>
      <c r="AD3" s="4" t="s">
        <v>1357</v>
      </c>
      <c r="AE3" s="5" t="s">
        <v>1358</v>
      </c>
      <c r="AF3" s="4" t="s">
        <v>581</v>
      </c>
      <c r="AG3" s="4" t="s">
        <v>1359</v>
      </c>
      <c r="AH3" s="4" t="s">
        <v>1360</v>
      </c>
      <c r="AI3" s="4" t="s">
        <v>1359</v>
      </c>
      <c r="AJ3" s="5" t="s">
        <v>88</v>
      </c>
      <c r="AM3" s="4">
        <v>0</v>
      </c>
      <c r="AO3" s="10">
        <v>42005</v>
      </c>
      <c r="AP3" s="4">
        <v>1</v>
      </c>
      <c r="AQ3" s="5" t="s">
        <v>245</v>
      </c>
      <c r="AR3" s="4">
        <v>1</v>
      </c>
      <c r="AS3" s="5" t="s">
        <v>1361</v>
      </c>
      <c r="AT3" s="4">
        <v>0</v>
      </c>
    </row>
    <row r="4" spans="1:55" s="4" customFormat="1" ht="15">
      <c r="A4" s="4">
        <v>412</v>
      </c>
      <c r="B4" s="4">
        <v>1</v>
      </c>
      <c r="C4" s="4" t="s">
        <v>1362</v>
      </c>
      <c r="D4" s="4" t="s">
        <v>86</v>
      </c>
      <c r="E4" s="4">
        <f t="shared" si="0"/>
        <v>1056.0975609756097</v>
      </c>
      <c r="F4" s="4">
        <v>1</v>
      </c>
      <c r="I4" s="4">
        <v>0</v>
      </c>
      <c r="Z4" s="4" t="s">
        <v>80</v>
      </c>
      <c r="AD4" s="4" t="s">
        <v>1363</v>
      </c>
      <c r="AE4" s="5" t="s">
        <v>1364</v>
      </c>
      <c r="AF4" s="4" t="s">
        <v>582</v>
      </c>
      <c r="AG4" s="4" t="s">
        <v>1365</v>
      </c>
      <c r="AH4" s="4" t="s">
        <v>1366</v>
      </c>
      <c r="AI4" s="4" t="s">
        <v>1365</v>
      </c>
      <c r="AJ4" s="5" t="s">
        <v>89</v>
      </c>
      <c r="AM4" s="4">
        <v>0</v>
      </c>
      <c r="AO4" s="10">
        <v>42005</v>
      </c>
      <c r="AP4" s="4">
        <v>1</v>
      </c>
      <c r="AQ4" s="5" t="s">
        <v>246</v>
      </c>
      <c r="AR4" s="4">
        <v>1</v>
      </c>
      <c r="AS4" s="5" t="s">
        <v>1367</v>
      </c>
      <c r="AT4" s="4">
        <v>0</v>
      </c>
    </row>
    <row r="5" spans="1:55" s="4" customFormat="1" ht="15">
      <c r="A5" s="4">
        <v>413</v>
      </c>
      <c r="B5" s="4">
        <v>1</v>
      </c>
      <c r="C5" s="4" t="s">
        <v>1368</v>
      </c>
      <c r="D5" s="4" t="s">
        <v>86</v>
      </c>
      <c r="E5" s="4">
        <f t="shared" si="0"/>
        <v>1056.0975609756097</v>
      </c>
      <c r="F5" s="4">
        <v>1</v>
      </c>
      <c r="I5" s="4">
        <v>0</v>
      </c>
      <c r="Z5" s="4" t="s">
        <v>80</v>
      </c>
      <c r="AD5" s="4" t="s">
        <v>1369</v>
      </c>
      <c r="AE5" s="5" t="s">
        <v>1370</v>
      </c>
      <c r="AF5" s="4" t="s">
        <v>583</v>
      </c>
      <c r="AG5" s="4" t="s">
        <v>1371</v>
      </c>
      <c r="AH5" s="4" t="s">
        <v>1372</v>
      </c>
      <c r="AI5" s="4" t="s">
        <v>1371</v>
      </c>
      <c r="AJ5" s="5" t="s">
        <v>90</v>
      </c>
      <c r="AM5" s="4">
        <v>0</v>
      </c>
      <c r="AO5" s="10">
        <v>42005</v>
      </c>
      <c r="AP5" s="4">
        <v>1</v>
      </c>
      <c r="AQ5" s="5" t="s">
        <v>247</v>
      </c>
      <c r="AR5" s="4">
        <v>1</v>
      </c>
      <c r="AS5" s="5" t="s">
        <v>1373</v>
      </c>
      <c r="AT5" s="4">
        <v>0</v>
      </c>
    </row>
    <row r="6" spans="1:55" s="4" customFormat="1" ht="15">
      <c r="A6" s="4">
        <v>414</v>
      </c>
      <c r="B6" s="4">
        <v>1</v>
      </c>
      <c r="C6" s="4" t="s">
        <v>1374</v>
      </c>
      <c r="D6" s="4" t="s">
        <v>86</v>
      </c>
      <c r="E6" s="4">
        <f t="shared" si="0"/>
        <v>1056.0975609756097</v>
      </c>
      <c r="F6" s="4">
        <v>1</v>
      </c>
      <c r="I6" s="4">
        <v>0</v>
      </c>
      <c r="L6" s="6"/>
      <c r="Z6" s="4" t="s">
        <v>80</v>
      </c>
      <c r="AD6" s="4" t="s">
        <v>1375</v>
      </c>
      <c r="AE6" s="5" t="s">
        <v>1376</v>
      </c>
      <c r="AF6" s="4" t="s">
        <v>584</v>
      </c>
      <c r="AG6" s="4" t="s">
        <v>1377</v>
      </c>
      <c r="AH6" s="4" t="s">
        <v>1378</v>
      </c>
      <c r="AI6" s="4" t="s">
        <v>1377</v>
      </c>
      <c r="AJ6" s="5" t="s">
        <v>339</v>
      </c>
      <c r="AM6" s="4">
        <v>0</v>
      </c>
      <c r="AO6" s="10">
        <v>43191</v>
      </c>
      <c r="AP6" s="4">
        <v>1</v>
      </c>
      <c r="AQ6" s="5" t="s">
        <v>340</v>
      </c>
      <c r="AR6" s="4">
        <v>1</v>
      </c>
      <c r="AS6" s="5" t="s">
        <v>1379</v>
      </c>
      <c r="AT6" s="4">
        <v>0</v>
      </c>
    </row>
    <row r="7" spans="1:55" s="4" customFormat="1" ht="15">
      <c r="A7" s="4">
        <v>415</v>
      </c>
      <c r="B7" s="4">
        <v>1</v>
      </c>
      <c r="C7" s="4" t="s">
        <v>1380</v>
      </c>
      <c r="D7" s="4" t="s">
        <v>86</v>
      </c>
      <c r="E7" s="4">
        <f t="shared" si="0"/>
        <v>1056.0975609756097</v>
      </c>
      <c r="F7" s="4">
        <v>1</v>
      </c>
      <c r="I7" s="4">
        <v>0</v>
      </c>
      <c r="Z7" s="4" t="s">
        <v>80</v>
      </c>
      <c r="AD7" s="4" t="s">
        <v>1381</v>
      </c>
      <c r="AE7" s="5" t="s">
        <v>1382</v>
      </c>
      <c r="AF7" s="4" t="s">
        <v>585</v>
      </c>
      <c r="AG7" s="4" t="s">
        <v>1383</v>
      </c>
      <c r="AH7" s="4" t="s">
        <v>1384</v>
      </c>
      <c r="AI7" s="4" t="s">
        <v>1383</v>
      </c>
      <c r="AJ7" s="5" t="s">
        <v>475</v>
      </c>
      <c r="AM7" s="4">
        <v>0</v>
      </c>
      <c r="AO7" s="10">
        <v>42005</v>
      </c>
      <c r="AP7" s="4">
        <v>1</v>
      </c>
      <c r="AQ7" s="5" t="s">
        <v>476</v>
      </c>
      <c r="AR7" s="4">
        <v>1</v>
      </c>
      <c r="AS7" s="5" t="s">
        <v>1385</v>
      </c>
      <c r="AT7" s="4">
        <v>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BC9"/>
  <sheetViews>
    <sheetView topLeftCell="AR1" workbookViewId="0">
      <selection activeCell="AR9" sqref="A9:XFD9"/>
    </sheetView>
  </sheetViews>
  <sheetFormatPr defaultRowHeight="14.25"/>
  <cols>
    <col min="1" max="1" width="3.875" bestFit="1" customWidth="1"/>
    <col min="2" max="2" width="14.75" bestFit="1" customWidth="1"/>
    <col min="3" max="3" width="43.8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430</v>
      </c>
      <c r="B2" s="4">
        <v>1</v>
      </c>
      <c r="C2" s="4" t="s">
        <v>1386</v>
      </c>
      <c r="D2" s="4" t="s">
        <v>97</v>
      </c>
      <c r="E2" s="4">
        <f>1499/1.23</f>
        <v>1218.69918699187</v>
      </c>
      <c r="F2" s="4">
        <v>1</v>
      </c>
      <c r="I2" s="4">
        <f>1499-1229</f>
        <v>270</v>
      </c>
      <c r="Z2" s="4" t="s">
        <v>80</v>
      </c>
      <c r="AD2" s="4" t="s">
        <v>1387</v>
      </c>
      <c r="AE2" s="5" t="s">
        <v>1388</v>
      </c>
      <c r="AF2" s="4" t="s">
        <v>586</v>
      </c>
      <c r="AG2" s="4" t="s">
        <v>1389</v>
      </c>
      <c r="AH2" s="4" t="s">
        <v>1390</v>
      </c>
      <c r="AI2" s="4" t="s">
        <v>1389</v>
      </c>
      <c r="AJ2" s="5" t="s">
        <v>98</v>
      </c>
      <c r="AM2" s="4">
        <v>0</v>
      </c>
      <c r="AO2" s="10">
        <v>42005</v>
      </c>
      <c r="AP2" s="4">
        <v>1</v>
      </c>
      <c r="AQ2" s="4" t="s">
        <v>233</v>
      </c>
      <c r="AR2" s="4">
        <v>1</v>
      </c>
      <c r="AS2" s="5" t="s">
        <v>1391</v>
      </c>
      <c r="AT2" s="4">
        <v>0</v>
      </c>
    </row>
    <row r="3" spans="1:55" s="4" customFormat="1" ht="15">
      <c r="A3" s="4">
        <v>431</v>
      </c>
      <c r="B3" s="4">
        <v>1</v>
      </c>
      <c r="C3" s="4" t="s">
        <v>1392</v>
      </c>
      <c r="D3" s="4" t="s">
        <v>97</v>
      </c>
      <c r="E3" s="4">
        <f t="shared" ref="E3:E9" si="0">1499/1.23</f>
        <v>1218.69918699187</v>
      </c>
      <c r="F3" s="4">
        <v>1</v>
      </c>
      <c r="I3" s="4">
        <v>0</v>
      </c>
      <c r="Z3" s="4" t="s">
        <v>80</v>
      </c>
      <c r="AD3" s="4" t="s">
        <v>1393</v>
      </c>
      <c r="AE3" s="5" t="s">
        <v>1394</v>
      </c>
      <c r="AF3" s="4" t="s">
        <v>587</v>
      </c>
      <c r="AG3" s="4" t="s">
        <v>1395</v>
      </c>
      <c r="AH3" s="4" t="s">
        <v>1396</v>
      </c>
      <c r="AI3" s="4" t="s">
        <v>1395</v>
      </c>
      <c r="AJ3" s="5" t="s">
        <v>99</v>
      </c>
      <c r="AM3" s="4">
        <v>0</v>
      </c>
      <c r="AO3" s="10">
        <v>42005</v>
      </c>
      <c r="AP3" s="4">
        <v>1</v>
      </c>
      <c r="AQ3" s="5" t="s">
        <v>234</v>
      </c>
      <c r="AR3" s="4">
        <v>1</v>
      </c>
      <c r="AS3" s="5" t="s">
        <v>1397</v>
      </c>
      <c r="AT3" s="4">
        <v>0</v>
      </c>
    </row>
    <row r="4" spans="1:55" s="4" customFormat="1" ht="15">
      <c r="A4" s="4">
        <v>432</v>
      </c>
      <c r="B4" s="4">
        <v>1</v>
      </c>
      <c r="C4" s="4" t="s">
        <v>1398</v>
      </c>
      <c r="D4" s="4" t="s">
        <v>97</v>
      </c>
      <c r="E4" s="4">
        <f t="shared" si="0"/>
        <v>1218.69918699187</v>
      </c>
      <c r="F4" s="4">
        <v>1</v>
      </c>
      <c r="I4" s="4">
        <f t="shared" ref="I4:I5" si="1">1499-1229</f>
        <v>270</v>
      </c>
      <c r="Z4" s="4" t="s">
        <v>80</v>
      </c>
      <c r="AD4" s="4" t="s">
        <v>1399</v>
      </c>
      <c r="AE4" s="5" t="s">
        <v>1400</v>
      </c>
      <c r="AF4" s="4" t="s">
        <v>588</v>
      </c>
      <c r="AG4" s="4" t="s">
        <v>1401</v>
      </c>
      <c r="AH4" s="4" t="s">
        <v>1402</v>
      </c>
      <c r="AI4" s="4" t="s">
        <v>1401</v>
      </c>
      <c r="AJ4" s="5" t="s">
        <v>100</v>
      </c>
      <c r="AM4" s="4">
        <v>0</v>
      </c>
      <c r="AO4" s="10">
        <v>42005</v>
      </c>
      <c r="AP4" s="4">
        <v>1</v>
      </c>
      <c r="AQ4" s="5" t="s">
        <v>235</v>
      </c>
      <c r="AR4" s="4">
        <v>1</v>
      </c>
      <c r="AS4" s="5" t="s">
        <v>1403</v>
      </c>
      <c r="AT4" s="4">
        <v>0</v>
      </c>
    </row>
    <row r="5" spans="1:55" s="4" customFormat="1" ht="15">
      <c r="A5" s="4">
        <v>433</v>
      </c>
      <c r="B5" s="4">
        <v>1</v>
      </c>
      <c r="C5" s="4" t="s">
        <v>1404</v>
      </c>
      <c r="D5" s="4" t="s">
        <v>97</v>
      </c>
      <c r="E5" s="4">
        <f t="shared" si="0"/>
        <v>1218.69918699187</v>
      </c>
      <c r="F5" s="4">
        <v>1</v>
      </c>
      <c r="I5" s="4">
        <f t="shared" si="1"/>
        <v>270</v>
      </c>
      <c r="Z5" s="4" t="s">
        <v>80</v>
      </c>
      <c r="AD5" s="4" t="s">
        <v>1405</v>
      </c>
      <c r="AE5" s="5" t="s">
        <v>1406</v>
      </c>
      <c r="AF5" s="4" t="s">
        <v>589</v>
      </c>
      <c r="AG5" s="4" t="s">
        <v>1407</v>
      </c>
      <c r="AH5" s="4" t="s">
        <v>1408</v>
      </c>
      <c r="AI5" s="4" t="s">
        <v>1407</v>
      </c>
      <c r="AJ5" s="5" t="s">
        <v>101</v>
      </c>
      <c r="AM5" s="4">
        <v>0</v>
      </c>
      <c r="AO5" s="10">
        <v>42005</v>
      </c>
      <c r="AP5" s="4">
        <v>1</v>
      </c>
      <c r="AQ5" s="5" t="s">
        <v>236</v>
      </c>
      <c r="AR5" s="4">
        <v>1</v>
      </c>
      <c r="AS5" s="5" t="s">
        <v>1409</v>
      </c>
      <c r="AT5" s="4">
        <v>0</v>
      </c>
    </row>
    <row r="6" spans="1:55" s="4" customFormat="1" ht="15">
      <c r="A6" s="4">
        <v>434</v>
      </c>
      <c r="B6" s="4">
        <v>1</v>
      </c>
      <c r="C6" s="4" t="s">
        <v>1410</v>
      </c>
      <c r="D6" s="4" t="s">
        <v>97</v>
      </c>
      <c r="E6" s="4">
        <f t="shared" si="0"/>
        <v>1218.69918699187</v>
      </c>
      <c r="F6" s="4">
        <v>1</v>
      </c>
      <c r="I6" s="4">
        <v>0</v>
      </c>
      <c r="Z6" s="4" t="s">
        <v>80</v>
      </c>
      <c r="AD6" s="4" t="s">
        <v>1411</v>
      </c>
      <c r="AE6" s="5" t="s">
        <v>1412</v>
      </c>
      <c r="AF6" s="4" t="s">
        <v>590</v>
      </c>
      <c r="AG6" s="4" t="s">
        <v>1413</v>
      </c>
      <c r="AH6" s="4" t="s">
        <v>1414</v>
      </c>
      <c r="AI6" s="4" t="s">
        <v>1413</v>
      </c>
      <c r="AJ6" s="5" t="s">
        <v>232</v>
      </c>
      <c r="AM6" s="4">
        <v>0</v>
      </c>
      <c r="AO6" s="10">
        <v>42005</v>
      </c>
      <c r="AP6" s="4">
        <v>1</v>
      </c>
      <c r="AQ6" s="5" t="s">
        <v>237</v>
      </c>
      <c r="AR6" s="4">
        <v>1</v>
      </c>
      <c r="AS6" s="5" t="s">
        <v>1415</v>
      </c>
      <c r="AT6" s="4">
        <v>0</v>
      </c>
    </row>
    <row r="7" spans="1:55" s="4" customFormat="1" ht="15">
      <c r="A7" s="4">
        <v>435</v>
      </c>
      <c r="B7" s="4">
        <v>1</v>
      </c>
      <c r="C7" s="4" t="s">
        <v>1416</v>
      </c>
      <c r="D7" s="4" t="s">
        <v>97</v>
      </c>
      <c r="E7" s="4">
        <f t="shared" si="0"/>
        <v>1218.69918699187</v>
      </c>
      <c r="F7" s="4">
        <v>1</v>
      </c>
      <c r="I7" s="4">
        <v>0</v>
      </c>
      <c r="Z7" s="4" t="s">
        <v>80</v>
      </c>
      <c r="AD7" s="4" t="s">
        <v>1417</v>
      </c>
      <c r="AE7" s="5" t="s">
        <v>1418</v>
      </c>
      <c r="AF7" s="4" t="s">
        <v>591</v>
      </c>
      <c r="AG7" s="4" t="s">
        <v>1419</v>
      </c>
      <c r="AH7" s="4" t="s">
        <v>1420</v>
      </c>
      <c r="AI7" s="4" t="s">
        <v>1419</v>
      </c>
      <c r="AJ7" s="5" t="s">
        <v>341</v>
      </c>
      <c r="AM7" s="4">
        <v>0</v>
      </c>
      <c r="AO7" s="10">
        <v>43191</v>
      </c>
      <c r="AP7" s="4">
        <v>1</v>
      </c>
      <c r="AQ7" s="5" t="s">
        <v>342</v>
      </c>
      <c r="AR7" s="4">
        <v>1</v>
      </c>
      <c r="AS7" s="5" t="s">
        <v>1421</v>
      </c>
      <c r="AT7" s="4">
        <v>0</v>
      </c>
    </row>
    <row r="9" spans="1:55" s="4" customFormat="1" ht="15">
      <c r="A9" s="4">
        <v>446</v>
      </c>
      <c r="B9" s="4">
        <v>1</v>
      </c>
      <c r="C9" s="4" t="s">
        <v>2478</v>
      </c>
      <c r="D9" s="4" t="s">
        <v>97</v>
      </c>
      <c r="E9" s="4">
        <f t="shared" si="0"/>
        <v>1218.69918699187</v>
      </c>
      <c r="F9" s="4">
        <v>1</v>
      </c>
      <c r="I9" s="4">
        <f>1499-1299</f>
        <v>200</v>
      </c>
      <c r="Z9" s="4" t="s">
        <v>80</v>
      </c>
      <c r="AD9" s="4" t="s">
        <v>2479</v>
      </c>
      <c r="AE9" s="5" t="s">
        <v>2480</v>
      </c>
      <c r="AF9" s="4" t="s">
        <v>2481</v>
      </c>
      <c r="AG9" s="4" t="s">
        <v>2482</v>
      </c>
      <c r="AH9" s="4" t="s">
        <v>2483</v>
      </c>
      <c r="AI9" s="4" t="s">
        <v>2482</v>
      </c>
      <c r="AJ9" s="5" t="s">
        <v>2484</v>
      </c>
      <c r="AM9" s="4">
        <v>0</v>
      </c>
      <c r="AO9" s="10">
        <v>45717</v>
      </c>
      <c r="AP9" s="4">
        <v>1</v>
      </c>
      <c r="AQ9" s="18" t="s">
        <v>2485</v>
      </c>
      <c r="AR9" s="4">
        <v>1</v>
      </c>
      <c r="AS9" s="5" t="s">
        <v>2486</v>
      </c>
      <c r="AT9" s="4">
        <v>0</v>
      </c>
    </row>
  </sheetData>
  <hyperlinks>
    <hyperlink ref="AQ9" r:id="rId1" xr:uid="{82112CB2-2266-4836-9590-F66ABDEB8AD9}"/>
  </hyperlinks>
  <pageMargins left="0.7" right="0.7" top="0.75" bottom="0.75" header="0.3" footer="0.3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BC7"/>
  <sheetViews>
    <sheetView workbookViewId="0">
      <selection activeCell="A6" sqref="A6:XFD6"/>
    </sheetView>
  </sheetViews>
  <sheetFormatPr defaultRowHeight="14.25"/>
  <cols>
    <col min="1" max="1" width="3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420</v>
      </c>
      <c r="B2" s="4">
        <v>1</v>
      </c>
      <c r="C2" s="4" t="s">
        <v>1464</v>
      </c>
      <c r="D2" s="4" t="s">
        <v>97</v>
      </c>
      <c r="E2" s="4">
        <f>1499/1.23</f>
        <v>1218.69918699187</v>
      </c>
      <c r="F2" s="4">
        <v>1</v>
      </c>
      <c r="I2" s="4">
        <v>0</v>
      </c>
      <c r="Z2" s="4" t="s">
        <v>80</v>
      </c>
      <c r="AD2" s="4" t="s">
        <v>1465</v>
      </c>
      <c r="AE2" s="5" t="s">
        <v>1466</v>
      </c>
      <c r="AF2" s="4" t="s">
        <v>592</v>
      </c>
      <c r="AG2" s="4" t="s">
        <v>1467</v>
      </c>
      <c r="AH2" s="4" t="s">
        <v>1468</v>
      </c>
      <c r="AI2" s="4" t="s">
        <v>1467</v>
      </c>
      <c r="AJ2" s="5" t="s">
        <v>226</v>
      </c>
      <c r="AM2" s="4">
        <v>0</v>
      </c>
      <c r="AO2" s="10">
        <v>42005</v>
      </c>
      <c r="AP2" s="4">
        <v>1</v>
      </c>
      <c r="AQ2" s="4" t="s">
        <v>229</v>
      </c>
      <c r="AR2" s="4">
        <v>1</v>
      </c>
      <c r="AS2" s="5" t="s">
        <v>977</v>
      </c>
      <c r="AT2" s="4">
        <v>0</v>
      </c>
    </row>
    <row r="3" spans="1:55" s="4" customFormat="1" ht="15">
      <c r="A3" s="4">
        <v>421</v>
      </c>
      <c r="B3" s="4">
        <v>1</v>
      </c>
      <c r="C3" s="4" t="s">
        <v>1469</v>
      </c>
      <c r="D3" s="4" t="s">
        <v>97</v>
      </c>
      <c r="E3" s="4">
        <f t="shared" ref="E3:E7" si="0">1499/1.23</f>
        <v>1218.69918699187</v>
      </c>
      <c r="F3" s="4">
        <v>1</v>
      </c>
      <c r="I3" s="4">
        <v>0</v>
      </c>
      <c r="Z3" s="4" t="s">
        <v>80</v>
      </c>
      <c r="AD3" s="4" t="s">
        <v>1470</v>
      </c>
      <c r="AE3" s="5" t="s">
        <v>1471</v>
      </c>
      <c r="AF3" s="4" t="s">
        <v>593</v>
      </c>
      <c r="AG3" s="4" t="s">
        <v>1472</v>
      </c>
      <c r="AH3" s="4" t="s">
        <v>1473</v>
      </c>
      <c r="AI3" s="4" t="s">
        <v>1472</v>
      </c>
      <c r="AJ3" s="5" t="s">
        <v>227</v>
      </c>
      <c r="AM3" s="4">
        <v>0</v>
      </c>
      <c r="AO3" s="10">
        <v>42005</v>
      </c>
      <c r="AP3" s="4">
        <v>1</v>
      </c>
      <c r="AQ3" s="5" t="s">
        <v>230</v>
      </c>
      <c r="AR3" s="4">
        <v>1</v>
      </c>
      <c r="AS3" s="5" t="s">
        <v>995</v>
      </c>
      <c r="AT3" s="4">
        <v>0</v>
      </c>
    </row>
    <row r="4" spans="1:55" s="4" customFormat="1" ht="15">
      <c r="A4" s="4">
        <v>422</v>
      </c>
      <c r="B4" s="4">
        <v>1</v>
      </c>
      <c r="C4" s="4" t="s">
        <v>1474</v>
      </c>
      <c r="D4" s="4" t="s">
        <v>97</v>
      </c>
      <c r="E4" s="4">
        <f t="shared" si="0"/>
        <v>1218.69918699187</v>
      </c>
      <c r="F4" s="4">
        <v>1</v>
      </c>
      <c r="I4" s="4">
        <v>0</v>
      </c>
      <c r="Z4" s="4" t="s">
        <v>80</v>
      </c>
      <c r="AD4" s="4" t="s">
        <v>1475</v>
      </c>
      <c r="AE4" s="5" t="s">
        <v>1476</v>
      </c>
      <c r="AF4" s="4" t="s">
        <v>594</v>
      </c>
      <c r="AG4" s="4" t="s">
        <v>1477</v>
      </c>
      <c r="AH4" s="4" t="s">
        <v>1478</v>
      </c>
      <c r="AI4" s="4" t="s">
        <v>1477</v>
      </c>
      <c r="AJ4" s="5" t="s">
        <v>228</v>
      </c>
      <c r="AM4" s="4">
        <v>0</v>
      </c>
      <c r="AO4" s="10">
        <v>42005</v>
      </c>
      <c r="AP4" s="4">
        <v>1</v>
      </c>
      <c r="AQ4" s="5" t="s">
        <v>231</v>
      </c>
      <c r="AR4" s="4">
        <v>1</v>
      </c>
      <c r="AS4" s="5" t="s">
        <v>1001</v>
      </c>
      <c r="AT4" s="4">
        <v>0</v>
      </c>
    </row>
    <row r="5" spans="1:55" s="4" customFormat="1" ht="15">
      <c r="A5" s="4">
        <v>423</v>
      </c>
      <c r="B5" s="4">
        <v>1</v>
      </c>
      <c r="C5" s="4" t="s">
        <v>1479</v>
      </c>
      <c r="D5" s="4" t="s">
        <v>97</v>
      </c>
      <c r="E5" s="4">
        <f t="shared" si="0"/>
        <v>1218.69918699187</v>
      </c>
      <c r="F5" s="4">
        <v>1</v>
      </c>
      <c r="I5" s="4">
        <v>0</v>
      </c>
      <c r="Z5" s="4" t="s">
        <v>80</v>
      </c>
      <c r="AD5" s="4" t="s">
        <v>1480</v>
      </c>
      <c r="AE5" s="5" t="s">
        <v>1481</v>
      </c>
      <c r="AF5" s="4" t="s">
        <v>595</v>
      </c>
      <c r="AG5" s="4" t="s">
        <v>1482</v>
      </c>
      <c r="AH5" s="4" t="s">
        <v>1483</v>
      </c>
      <c r="AI5" s="4" t="s">
        <v>1482</v>
      </c>
      <c r="AJ5" s="5" t="s">
        <v>238</v>
      </c>
      <c r="AM5" s="4">
        <v>0</v>
      </c>
      <c r="AO5" s="10">
        <v>42005</v>
      </c>
      <c r="AP5" s="4">
        <v>1</v>
      </c>
      <c r="AQ5" s="5" t="s">
        <v>253</v>
      </c>
      <c r="AR5" s="4">
        <v>1</v>
      </c>
      <c r="AS5" s="5" t="s">
        <v>983</v>
      </c>
      <c r="AT5" s="4">
        <v>0</v>
      </c>
    </row>
    <row r="6" spans="1:55" s="4" customFormat="1" ht="15">
      <c r="A6" s="4">
        <v>424</v>
      </c>
      <c r="B6" s="4">
        <v>1</v>
      </c>
      <c r="C6" s="4" t="s">
        <v>1484</v>
      </c>
      <c r="D6" s="4" t="s">
        <v>97</v>
      </c>
      <c r="E6" s="4">
        <f t="shared" si="0"/>
        <v>1218.69918699187</v>
      </c>
      <c r="F6" s="4">
        <v>1</v>
      </c>
      <c r="I6" s="4">
        <v>0</v>
      </c>
      <c r="Z6" s="4" t="s">
        <v>80</v>
      </c>
      <c r="AD6" s="4" t="s">
        <v>1485</v>
      </c>
      <c r="AE6" s="5" t="s">
        <v>1486</v>
      </c>
      <c r="AF6" s="4" t="s">
        <v>596</v>
      </c>
      <c r="AG6" s="4" t="s">
        <v>1487</v>
      </c>
      <c r="AH6" s="4" t="s">
        <v>1488</v>
      </c>
      <c r="AI6" s="4" t="s">
        <v>1487</v>
      </c>
      <c r="AJ6" s="5" t="s">
        <v>343</v>
      </c>
      <c r="AM6" s="4">
        <v>0</v>
      </c>
      <c r="AO6" s="10">
        <v>43191</v>
      </c>
      <c r="AP6" s="4">
        <v>1</v>
      </c>
      <c r="AQ6" s="5" t="s">
        <v>344</v>
      </c>
      <c r="AR6" s="4">
        <v>1</v>
      </c>
      <c r="AS6" s="5" t="s">
        <v>1489</v>
      </c>
      <c r="AT6" s="4">
        <v>0</v>
      </c>
    </row>
    <row r="7" spans="1:55" s="4" customFormat="1" ht="15">
      <c r="A7" s="4">
        <v>425</v>
      </c>
      <c r="B7" s="4">
        <v>1</v>
      </c>
      <c r="C7" s="4" t="s">
        <v>1490</v>
      </c>
      <c r="D7" s="4" t="s">
        <v>97</v>
      </c>
      <c r="E7" s="4">
        <f t="shared" si="0"/>
        <v>1218.69918699187</v>
      </c>
      <c r="F7" s="4">
        <v>1</v>
      </c>
      <c r="I7" s="4">
        <v>0</v>
      </c>
      <c r="Z7" s="4" t="s">
        <v>80</v>
      </c>
      <c r="AD7" s="4" t="s">
        <v>1491</v>
      </c>
      <c r="AE7" s="5" t="s">
        <v>1492</v>
      </c>
      <c r="AF7" s="4" t="s">
        <v>597</v>
      </c>
      <c r="AG7" s="4" t="s">
        <v>1493</v>
      </c>
      <c r="AH7" s="4" t="s">
        <v>1494</v>
      </c>
      <c r="AI7" s="4" t="s">
        <v>1493</v>
      </c>
      <c r="AJ7" s="5" t="s">
        <v>477</v>
      </c>
      <c r="AM7" s="4">
        <v>0</v>
      </c>
      <c r="AO7" s="10">
        <v>42005</v>
      </c>
      <c r="AP7" s="4">
        <v>1</v>
      </c>
      <c r="AQ7" s="5" t="s">
        <v>478</v>
      </c>
      <c r="AR7" s="4">
        <v>1</v>
      </c>
      <c r="AS7" s="5" t="s">
        <v>989</v>
      </c>
      <c r="AT7" s="4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0"/>
  <sheetViews>
    <sheetView workbookViewId="0">
      <selection activeCell="G5" sqref="G5"/>
    </sheetView>
  </sheetViews>
  <sheetFormatPr defaultRowHeight="14.25"/>
  <cols>
    <col min="1" max="1" width="3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hidden="1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650</v>
      </c>
      <c r="B2" s="4">
        <v>0</v>
      </c>
      <c r="C2" s="4" t="s">
        <v>771</v>
      </c>
      <c r="D2" s="4" t="s">
        <v>97</v>
      </c>
      <c r="E2" s="4" t="s">
        <v>474</v>
      </c>
      <c r="F2" s="4">
        <v>1</v>
      </c>
      <c r="I2" s="4">
        <v>300</v>
      </c>
      <c r="Z2" s="4" t="s">
        <v>80</v>
      </c>
      <c r="AD2" s="4" t="s">
        <v>772</v>
      </c>
      <c r="AE2" s="5" t="s">
        <v>2250</v>
      </c>
      <c r="AF2" s="4" t="s">
        <v>773</v>
      </c>
      <c r="AG2" s="4" t="s">
        <v>774</v>
      </c>
      <c r="AH2" s="4" t="s">
        <v>773</v>
      </c>
      <c r="AI2" s="4" t="s">
        <v>774</v>
      </c>
      <c r="AJ2" s="5" t="s">
        <v>170</v>
      </c>
      <c r="AM2" s="4">
        <v>0</v>
      </c>
      <c r="AO2" s="6">
        <v>42005</v>
      </c>
      <c r="AP2" s="4">
        <v>1</v>
      </c>
      <c r="AQ2" s="5" t="s">
        <v>290</v>
      </c>
      <c r="AR2" s="4">
        <v>1</v>
      </c>
      <c r="AS2" s="5" t="s">
        <v>775</v>
      </c>
      <c r="AT2" s="4">
        <v>0</v>
      </c>
    </row>
    <row r="3" spans="1:55" s="4" customFormat="1" ht="15">
      <c r="A3" s="4">
        <f>A2+1</f>
        <v>651</v>
      </c>
      <c r="B3" s="4">
        <v>0</v>
      </c>
      <c r="C3" s="4" t="s">
        <v>776</v>
      </c>
      <c r="D3" s="4" t="s">
        <v>97</v>
      </c>
      <c r="E3" s="4" t="s">
        <v>474</v>
      </c>
      <c r="F3" s="4">
        <v>1</v>
      </c>
      <c r="Z3" s="4" t="s">
        <v>80</v>
      </c>
      <c r="AD3" s="4" t="s">
        <v>777</v>
      </c>
      <c r="AE3" s="5" t="s">
        <v>2251</v>
      </c>
      <c r="AF3" s="4" t="s">
        <v>778</v>
      </c>
      <c r="AG3" s="4" t="s">
        <v>779</v>
      </c>
      <c r="AH3" s="4" t="s">
        <v>778</v>
      </c>
      <c r="AI3" s="4" t="s">
        <v>779</v>
      </c>
      <c r="AJ3" s="5" t="s">
        <v>171</v>
      </c>
      <c r="AM3" s="4">
        <v>0</v>
      </c>
      <c r="AO3" s="6">
        <v>42005</v>
      </c>
      <c r="AP3" s="4">
        <v>1</v>
      </c>
      <c r="AQ3" s="5" t="s">
        <v>291</v>
      </c>
      <c r="AR3" s="4">
        <v>1</v>
      </c>
      <c r="AS3" s="5" t="s">
        <v>780</v>
      </c>
      <c r="AT3" s="4">
        <v>0</v>
      </c>
    </row>
    <row r="4" spans="1:55" s="4" customFormat="1" ht="15">
      <c r="A4" s="4">
        <f t="shared" ref="A4:A10" si="0">A3+1</f>
        <v>652</v>
      </c>
      <c r="B4" s="4">
        <v>0</v>
      </c>
      <c r="C4" s="4" t="s">
        <v>781</v>
      </c>
      <c r="D4" s="4" t="s">
        <v>97</v>
      </c>
      <c r="E4" s="4" t="s">
        <v>474</v>
      </c>
      <c r="F4" s="4">
        <v>1</v>
      </c>
      <c r="I4" s="4">
        <v>300</v>
      </c>
      <c r="Z4" s="4" t="s">
        <v>80</v>
      </c>
      <c r="AD4" s="4" t="s">
        <v>782</v>
      </c>
      <c r="AE4" s="5" t="s">
        <v>2252</v>
      </c>
      <c r="AF4" s="4" t="s">
        <v>783</v>
      </c>
      <c r="AG4" s="4" t="s">
        <v>784</v>
      </c>
      <c r="AH4" s="4" t="s">
        <v>783</v>
      </c>
      <c r="AI4" s="4" t="s">
        <v>784</v>
      </c>
      <c r="AJ4" s="5" t="s">
        <v>172</v>
      </c>
      <c r="AM4" s="4">
        <v>0</v>
      </c>
      <c r="AO4" s="6">
        <v>42005</v>
      </c>
      <c r="AP4" s="4">
        <v>1</v>
      </c>
      <c r="AQ4" s="5" t="s">
        <v>292</v>
      </c>
      <c r="AR4" s="4">
        <v>1</v>
      </c>
      <c r="AS4" s="5" t="s">
        <v>785</v>
      </c>
      <c r="AT4" s="4">
        <v>0</v>
      </c>
    </row>
    <row r="5" spans="1:55" s="4" customFormat="1" ht="15">
      <c r="A5" s="4">
        <f t="shared" si="0"/>
        <v>653</v>
      </c>
      <c r="B5" s="4">
        <v>0</v>
      </c>
      <c r="C5" s="4" t="s">
        <v>786</v>
      </c>
      <c r="D5" s="4" t="s">
        <v>97</v>
      </c>
      <c r="E5" s="4" t="s">
        <v>474</v>
      </c>
      <c r="F5" s="4">
        <v>1</v>
      </c>
      <c r="I5" s="4">
        <v>300</v>
      </c>
      <c r="Z5" s="4" t="s">
        <v>80</v>
      </c>
      <c r="AD5" s="4" t="s">
        <v>787</v>
      </c>
      <c r="AE5" s="5" t="s">
        <v>2253</v>
      </c>
      <c r="AF5" s="4" t="s">
        <v>788</v>
      </c>
      <c r="AG5" s="4" t="s">
        <v>789</v>
      </c>
      <c r="AH5" s="4" t="s">
        <v>788</v>
      </c>
      <c r="AI5" s="4" t="s">
        <v>789</v>
      </c>
      <c r="AJ5" s="5" t="s">
        <v>173</v>
      </c>
      <c r="AM5" s="4">
        <v>0</v>
      </c>
      <c r="AO5" s="6">
        <v>42005</v>
      </c>
      <c r="AP5" s="4">
        <v>1</v>
      </c>
      <c r="AQ5" s="5" t="s">
        <v>293</v>
      </c>
      <c r="AR5" s="4">
        <v>1</v>
      </c>
      <c r="AS5" s="5" t="s">
        <v>790</v>
      </c>
      <c r="AT5" s="4">
        <v>0</v>
      </c>
    </row>
    <row r="6" spans="1:55" s="4" customFormat="1" ht="15">
      <c r="A6" s="4">
        <f t="shared" si="0"/>
        <v>654</v>
      </c>
      <c r="B6" s="4">
        <v>0</v>
      </c>
      <c r="C6" s="4" t="s">
        <v>791</v>
      </c>
      <c r="D6" s="4" t="s">
        <v>97</v>
      </c>
      <c r="E6" s="4" t="s">
        <v>474</v>
      </c>
      <c r="F6" s="4">
        <v>1</v>
      </c>
      <c r="I6" s="4">
        <v>300</v>
      </c>
      <c r="Z6" s="4" t="s">
        <v>80</v>
      </c>
      <c r="AD6" s="4" t="s">
        <v>792</v>
      </c>
      <c r="AE6" s="5" t="s">
        <v>2254</v>
      </c>
      <c r="AF6" s="4" t="s">
        <v>793</v>
      </c>
      <c r="AG6" s="4" t="s">
        <v>794</v>
      </c>
      <c r="AH6" s="4" t="s">
        <v>793</v>
      </c>
      <c r="AI6" s="4" t="s">
        <v>794</v>
      </c>
      <c r="AJ6" s="5" t="s">
        <v>174</v>
      </c>
      <c r="AM6" s="4">
        <v>0</v>
      </c>
      <c r="AO6" s="6">
        <v>42005</v>
      </c>
      <c r="AP6" s="4">
        <v>1</v>
      </c>
      <c r="AQ6" s="5" t="s">
        <v>294</v>
      </c>
      <c r="AR6" s="4">
        <v>1</v>
      </c>
      <c r="AS6" s="5" t="s">
        <v>795</v>
      </c>
      <c r="AT6" s="4">
        <v>0</v>
      </c>
    </row>
    <row r="7" spans="1:55" s="4" customFormat="1" ht="15">
      <c r="A7" s="4">
        <f t="shared" si="0"/>
        <v>655</v>
      </c>
      <c r="B7" s="4">
        <v>0</v>
      </c>
      <c r="C7" s="4" t="s">
        <v>796</v>
      </c>
      <c r="D7" s="4" t="s">
        <v>97</v>
      </c>
      <c r="E7" s="4" t="s">
        <v>474</v>
      </c>
      <c r="F7" s="4">
        <v>1</v>
      </c>
      <c r="I7" s="4">
        <v>300</v>
      </c>
      <c r="Z7" s="4" t="s">
        <v>80</v>
      </c>
      <c r="AD7" s="4" t="s">
        <v>797</v>
      </c>
      <c r="AE7" s="5" t="s">
        <v>2255</v>
      </c>
      <c r="AF7" s="4" t="s">
        <v>798</v>
      </c>
      <c r="AG7" s="4" t="s">
        <v>799</v>
      </c>
      <c r="AH7" s="4" t="s">
        <v>798</v>
      </c>
      <c r="AI7" s="4" t="s">
        <v>799</v>
      </c>
      <c r="AJ7" s="5" t="s">
        <v>175</v>
      </c>
      <c r="AM7" s="4">
        <v>0</v>
      </c>
      <c r="AO7" s="6">
        <v>42005</v>
      </c>
      <c r="AP7" s="4">
        <v>1</v>
      </c>
      <c r="AQ7" s="5" t="s">
        <v>295</v>
      </c>
      <c r="AR7" s="4">
        <v>1</v>
      </c>
      <c r="AS7" s="5" t="s">
        <v>800</v>
      </c>
      <c r="AT7" s="4">
        <v>0</v>
      </c>
    </row>
    <row r="8" spans="1:55" ht="15">
      <c r="A8">
        <f t="shared" si="0"/>
        <v>656</v>
      </c>
      <c r="B8" s="4">
        <v>0</v>
      </c>
      <c r="C8" t="s">
        <v>801</v>
      </c>
      <c r="D8" t="s">
        <v>97</v>
      </c>
      <c r="E8" t="s">
        <v>112</v>
      </c>
      <c r="F8">
        <v>1</v>
      </c>
      <c r="Z8" t="s">
        <v>80</v>
      </c>
      <c r="AD8" t="s">
        <v>802</v>
      </c>
      <c r="AE8" s="2" t="s">
        <v>2256</v>
      </c>
      <c r="AF8" t="s">
        <v>803</v>
      </c>
      <c r="AG8" t="s">
        <v>804</v>
      </c>
      <c r="AH8" t="s">
        <v>803</v>
      </c>
      <c r="AI8" t="s">
        <v>804</v>
      </c>
      <c r="AJ8" s="2" t="s">
        <v>176</v>
      </c>
      <c r="AM8">
        <v>0</v>
      </c>
      <c r="AO8" s="3">
        <v>42005</v>
      </c>
      <c r="AP8">
        <v>1</v>
      </c>
      <c r="AQ8" s="2" t="s">
        <v>296</v>
      </c>
      <c r="AR8">
        <v>1</v>
      </c>
      <c r="AS8" s="2" t="s">
        <v>805</v>
      </c>
      <c r="AT8">
        <v>0</v>
      </c>
    </row>
    <row r="9" spans="1:55" ht="15">
      <c r="A9">
        <f t="shared" si="0"/>
        <v>657</v>
      </c>
      <c r="B9" s="4">
        <v>0</v>
      </c>
      <c r="C9" t="s">
        <v>806</v>
      </c>
      <c r="D9" t="s">
        <v>97</v>
      </c>
      <c r="E9" t="s">
        <v>112</v>
      </c>
      <c r="F9">
        <v>1</v>
      </c>
      <c r="Z9" t="s">
        <v>80</v>
      </c>
      <c r="AD9" t="s">
        <v>807</v>
      </c>
      <c r="AE9" s="2" t="s">
        <v>2257</v>
      </c>
      <c r="AF9" t="s">
        <v>808</v>
      </c>
      <c r="AG9" t="s">
        <v>809</v>
      </c>
      <c r="AH9" t="s">
        <v>808</v>
      </c>
      <c r="AI9" t="s">
        <v>809</v>
      </c>
      <c r="AJ9" s="2" t="s">
        <v>177</v>
      </c>
      <c r="AM9">
        <v>0</v>
      </c>
      <c r="AO9" s="3">
        <v>42005</v>
      </c>
      <c r="AP9">
        <v>1</v>
      </c>
      <c r="AQ9" s="2" t="s">
        <v>297</v>
      </c>
      <c r="AR9">
        <v>1</v>
      </c>
      <c r="AS9" s="2" t="s">
        <v>810</v>
      </c>
      <c r="AT9">
        <v>0</v>
      </c>
    </row>
    <row r="10" spans="1:55" ht="15">
      <c r="A10">
        <f t="shared" si="0"/>
        <v>658</v>
      </c>
      <c r="B10" s="4">
        <v>0</v>
      </c>
      <c r="C10" t="s">
        <v>811</v>
      </c>
      <c r="D10" t="s">
        <v>97</v>
      </c>
      <c r="E10" t="s">
        <v>112</v>
      </c>
      <c r="F10">
        <v>1</v>
      </c>
      <c r="Z10" t="s">
        <v>80</v>
      </c>
      <c r="AD10" t="s">
        <v>812</v>
      </c>
      <c r="AE10" s="2" t="s">
        <v>2258</v>
      </c>
      <c r="AF10" t="s">
        <v>813</v>
      </c>
      <c r="AG10" t="s">
        <v>814</v>
      </c>
      <c r="AH10" t="s">
        <v>813</v>
      </c>
      <c r="AI10" t="s">
        <v>814</v>
      </c>
      <c r="AJ10" s="2" t="s">
        <v>178</v>
      </c>
      <c r="AM10">
        <v>0</v>
      </c>
      <c r="AO10" s="3">
        <v>42005</v>
      </c>
      <c r="AP10">
        <v>1</v>
      </c>
      <c r="AQ10" s="2" t="s">
        <v>298</v>
      </c>
      <c r="AR10">
        <v>1</v>
      </c>
      <c r="AS10" s="2" t="s">
        <v>815</v>
      </c>
      <c r="AT10"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BC5"/>
  <sheetViews>
    <sheetView workbookViewId="0">
      <selection activeCell="A2" sqref="A2:XFD5"/>
    </sheetView>
  </sheetViews>
  <sheetFormatPr defaultRowHeight="14.25"/>
  <cols>
    <col min="1" max="1" width="3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33.2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450</v>
      </c>
      <c r="B2" s="4">
        <v>1</v>
      </c>
      <c r="C2" s="4" t="s">
        <v>1641</v>
      </c>
      <c r="D2" s="4" t="s">
        <v>108</v>
      </c>
      <c r="E2" s="4">
        <f>2499/1.23</f>
        <v>2031.7073170731708</v>
      </c>
      <c r="F2" s="4">
        <v>1</v>
      </c>
      <c r="I2" s="4">
        <v>0</v>
      </c>
      <c r="Z2" s="4" t="s">
        <v>80</v>
      </c>
      <c r="AD2" s="4" t="s">
        <v>1642</v>
      </c>
      <c r="AE2" s="5" t="s">
        <v>2167</v>
      </c>
      <c r="AF2" s="4" t="s">
        <v>598</v>
      </c>
      <c r="AG2" s="4" t="s">
        <v>1643</v>
      </c>
      <c r="AH2" s="4" t="s">
        <v>1644</v>
      </c>
      <c r="AI2" s="4" t="s">
        <v>1643</v>
      </c>
      <c r="AJ2" s="5" t="s">
        <v>105</v>
      </c>
      <c r="AM2" s="4">
        <v>0</v>
      </c>
      <c r="AO2" s="10">
        <v>42005</v>
      </c>
      <c r="AP2" s="4">
        <v>1</v>
      </c>
      <c r="AQ2" s="5" t="s">
        <v>257</v>
      </c>
      <c r="AR2" s="4">
        <v>1</v>
      </c>
      <c r="AS2" s="5" t="s">
        <v>1645</v>
      </c>
      <c r="AT2" s="4">
        <v>0</v>
      </c>
    </row>
    <row r="3" spans="1:55" s="4" customFormat="1" ht="15">
      <c r="A3" s="4">
        <v>451</v>
      </c>
      <c r="B3" s="4">
        <v>1</v>
      </c>
      <c r="C3" s="4" t="s">
        <v>1646</v>
      </c>
      <c r="D3" s="4" t="s">
        <v>108</v>
      </c>
      <c r="E3" s="4">
        <f t="shared" ref="E3:E5" si="0">2499/1.23</f>
        <v>2031.7073170731708</v>
      </c>
      <c r="F3" s="4">
        <v>1</v>
      </c>
      <c r="I3" s="4">
        <v>0</v>
      </c>
      <c r="Z3" s="4" t="s">
        <v>80</v>
      </c>
      <c r="AD3" s="4" t="s">
        <v>1647</v>
      </c>
      <c r="AE3" s="5" t="s">
        <v>2168</v>
      </c>
      <c r="AF3" s="4" t="s">
        <v>599</v>
      </c>
      <c r="AG3" s="4" t="s">
        <v>1648</v>
      </c>
      <c r="AH3" s="4" t="s">
        <v>1649</v>
      </c>
      <c r="AI3" s="4" t="s">
        <v>1648</v>
      </c>
      <c r="AJ3" s="5" t="s">
        <v>106</v>
      </c>
      <c r="AM3" s="4">
        <v>0</v>
      </c>
      <c r="AO3" s="10">
        <v>42005</v>
      </c>
      <c r="AP3" s="4">
        <v>1</v>
      </c>
      <c r="AQ3" s="5" t="s">
        <v>258</v>
      </c>
      <c r="AR3" s="4">
        <v>1</v>
      </c>
      <c r="AS3" s="5" t="s">
        <v>1650</v>
      </c>
      <c r="AT3" s="4">
        <v>0</v>
      </c>
    </row>
    <row r="4" spans="1:55" s="4" customFormat="1" ht="15">
      <c r="A4" s="4">
        <v>452</v>
      </c>
      <c r="B4" s="4">
        <v>1</v>
      </c>
      <c r="C4" s="4" t="s">
        <v>1651</v>
      </c>
      <c r="D4" s="4" t="s">
        <v>108</v>
      </c>
      <c r="E4" s="4">
        <f t="shared" si="0"/>
        <v>2031.7073170731708</v>
      </c>
      <c r="F4" s="4">
        <v>1</v>
      </c>
      <c r="I4" s="4">
        <v>0</v>
      </c>
      <c r="Z4" s="4" t="s">
        <v>80</v>
      </c>
      <c r="AD4" s="4" t="s">
        <v>1652</v>
      </c>
      <c r="AE4" s="5" t="s">
        <v>2169</v>
      </c>
      <c r="AF4" s="4" t="s">
        <v>600</v>
      </c>
      <c r="AG4" s="4" t="s">
        <v>1653</v>
      </c>
      <c r="AH4" s="4" t="s">
        <v>1654</v>
      </c>
      <c r="AI4" s="4" t="s">
        <v>1653</v>
      </c>
      <c r="AJ4" s="5" t="s">
        <v>107</v>
      </c>
      <c r="AM4" s="4">
        <v>0</v>
      </c>
      <c r="AO4" s="10">
        <v>42005</v>
      </c>
      <c r="AP4" s="4">
        <v>1</v>
      </c>
      <c r="AQ4" s="5" t="s">
        <v>259</v>
      </c>
      <c r="AR4" s="4">
        <v>1</v>
      </c>
      <c r="AS4" s="5" t="s">
        <v>1655</v>
      </c>
      <c r="AT4" s="4">
        <v>0</v>
      </c>
    </row>
    <row r="5" spans="1:55" s="4" customFormat="1" ht="15">
      <c r="A5" s="4">
        <v>453</v>
      </c>
      <c r="B5" s="4">
        <v>1</v>
      </c>
      <c r="C5" s="4" t="s">
        <v>1656</v>
      </c>
      <c r="D5" s="4" t="s">
        <v>108</v>
      </c>
      <c r="E5" s="4">
        <f t="shared" si="0"/>
        <v>2031.7073170731708</v>
      </c>
      <c r="F5" s="4">
        <v>1</v>
      </c>
      <c r="I5" s="4">
        <v>0</v>
      </c>
      <c r="Z5" s="4" t="s">
        <v>80</v>
      </c>
      <c r="AD5" s="4" t="s">
        <v>1657</v>
      </c>
      <c r="AE5" s="5" t="s">
        <v>2170</v>
      </c>
      <c r="AF5" s="4" t="s">
        <v>601</v>
      </c>
      <c r="AG5" s="4" t="s">
        <v>1658</v>
      </c>
      <c r="AH5" s="4" t="s">
        <v>1659</v>
      </c>
      <c r="AI5" s="4" t="s">
        <v>1658</v>
      </c>
      <c r="AJ5" s="5" t="s">
        <v>348</v>
      </c>
      <c r="AM5" s="4">
        <v>0</v>
      </c>
      <c r="AO5" s="10">
        <v>43191</v>
      </c>
      <c r="AP5" s="4">
        <v>1</v>
      </c>
      <c r="AQ5" s="5" t="s">
        <v>349</v>
      </c>
      <c r="AR5" s="4">
        <v>1</v>
      </c>
      <c r="AS5" s="5" t="s">
        <v>1660</v>
      </c>
      <c r="AT5" s="4">
        <v>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BC9"/>
  <sheetViews>
    <sheetView workbookViewId="0">
      <selection activeCell="B7" sqref="B7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460</v>
      </c>
      <c r="B2" s="4">
        <v>1</v>
      </c>
      <c r="C2" s="4" t="s">
        <v>1661</v>
      </c>
      <c r="D2" s="4" t="s">
        <v>86</v>
      </c>
      <c r="E2">
        <f>1599/1.23</f>
        <v>1300</v>
      </c>
      <c r="F2" s="4">
        <v>1</v>
      </c>
      <c r="I2" s="4">
        <v>0</v>
      </c>
      <c r="Z2" s="4" t="s">
        <v>80</v>
      </c>
      <c r="AD2" s="4" t="s">
        <v>1662</v>
      </c>
      <c r="AE2" s="5" t="s">
        <v>2171</v>
      </c>
      <c r="AF2" s="4" t="s">
        <v>602</v>
      </c>
      <c r="AG2" s="4" t="s">
        <v>1663</v>
      </c>
      <c r="AH2" s="4" t="s">
        <v>1664</v>
      </c>
      <c r="AI2" s="4" t="s">
        <v>1663</v>
      </c>
      <c r="AJ2" s="5" t="s">
        <v>109</v>
      </c>
      <c r="AM2" s="4">
        <v>0</v>
      </c>
      <c r="AO2" s="10">
        <v>42005</v>
      </c>
      <c r="AP2" s="4">
        <v>1</v>
      </c>
      <c r="AQ2" s="5" t="s">
        <v>260</v>
      </c>
      <c r="AR2" s="4">
        <v>1</v>
      </c>
      <c r="AS2" s="5" t="s">
        <v>1665</v>
      </c>
      <c r="AT2" s="4">
        <v>0</v>
      </c>
    </row>
    <row r="3" spans="1:55" s="4" customFormat="1" ht="15">
      <c r="A3" s="4">
        <f>A2+1</f>
        <v>461</v>
      </c>
      <c r="B3" s="4">
        <v>1</v>
      </c>
      <c r="C3" s="4" t="s">
        <v>1666</v>
      </c>
      <c r="D3" s="4" t="s">
        <v>86</v>
      </c>
      <c r="E3">
        <f t="shared" ref="E3:E9" si="0">1599/1.23</f>
        <v>1300</v>
      </c>
      <c r="F3" s="4">
        <v>1</v>
      </c>
      <c r="I3" s="4">
        <v>0</v>
      </c>
      <c r="Z3" s="4" t="s">
        <v>80</v>
      </c>
      <c r="AD3" s="4" t="s">
        <v>1667</v>
      </c>
      <c r="AE3" s="5" t="s">
        <v>2172</v>
      </c>
      <c r="AF3" s="4" t="s">
        <v>603</v>
      </c>
      <c r="AG3" s="4" t="s">
        <v>1668</v>
      </c>
      <c r="AH3" s="4" t="s">
        <v>1669</v>
      </c>
      <c r="AI3" s="4" t="s">
        <v>1668</v>
      </c>
      <c r="AJ3" s="5" t="s">
        <v>110</v>
      </c>
      <c r="AM3" s="4">
        <v>0</v>
      </c>
      <c r="AO3" s="10">
        <v>42005</v>
      </c>
      <c r="AP3" s="4">
        <v>1</v>
      </c>
      <c r="AQ3" s="5" t="s">
        <v>261</v>
      </c>
      <c r="AR3" s="4">
        <v>1</v>
      </c>
      <c r="AS3" s="5" t="s">
        <v>1670</v>
      </c>
      <c r="AT3" s="4">
        <v>0</v>
      </c>
    </row>
    <row r="4" spans="1:55" s="4" customFormat="1" ht="15">
      <c r="A4" s="4">
        <f t="shared" ref="A4:A9" si="1">A3+1</f>
        <v>462</v>
      </c>
      <c r="B4" s="4">
        <v>1</v>
      </c>
      <c r="C4" s="4" t="s">
        <v>1671</v>
      </c>
      <c r="D4" s="4" t="s">
        <v>86</v>
      </c>
      <c r="E4">
        <f t="shared" si="0"/>
        <v>1300</v>
      </c>
      <c r="F4" s="4">
        <v>1</v>
      </c>
      <c r="I4" s="4">
        <v>0</v>
      </c>
      <c r="Z4" s="4" t="s">
        <v>80</v>
      </c>
      <c r="AD4" s="4" t="s">
        <v>1672</v>
      </c>
      <c r="AE4" s="5" t="s">
        <v>2173</v>
      </c>
      <c r="AF4" s="4" t="s">
        <v>604</v>
      </c>
      <c r="AG4" s="4" t="s">
        <v>1673</v>
      </c>
      <c r="AH4" s="4" t="s">
        <v>1674</v>
      </c>
      <c r="AI4" s="4" t="s">
        <v>1673</v>
      </c>
      <c r="AJ4" s="5" t="s">
        <v>111</v>
      </c>
      <c r="AM4" s="4">
        <v>0</v>
      </c>
      <c r="AO4" s="10">
        <v>42005</v>
      </c>
      <c r="AP4" s="4">
        <v>1</v>
      </c>
      <c r="AQ4" s="5" t="s">
        <v>262</v>
      </c>
      <c r="AR4" s="4">
        <v>1</v>
      </c>
      <c r="AS4" s="5" t="s">
        <v>1675</v>
      </c>
      <c r="AT4" s="4">
        <v>0</v>
      </c>
    </row>
    <row r="5" spans="1:55" s="4" customFormat="1" ht="15">
      <c r="A5" s="4">
        <f t="shared" si="1"/>
        <v>463</v>
      </c>
      <c r="B5" s="4">
        <v>1</v>
      </c>
      <c r="C5" s="4" t="s">
        <v>1676</v>
      </c>
      <c r="D5" s="4" t="s">
        <v>86</v>
      </c>
      <c r="E5">
        <f t="shared" si="0"/>
        <v>1300</v>
      </c>
      <c r="F5" s="4">
        <v>1</v>
      </c>
      <c r="I5" s="4">
        <v>0</v>
      </c>
      <c r="Z5" s="4" t="s">
        <v>80</v>
      </c>
      <c r="AD5" s="4" t="s">
        <v>1677</v>
      </c>
      <c r="AE5" s="5" t="s">
        <v>2174</v>
      </c>
      <c r="AF5" s="4" t="s">
        <v>605</v>
      </c>
      <c r="AG5" s="4" t="s">
        <v>1678</v>
      </c>
      <c r="AH5" s="4" t="s">
        <v>1679</v>
      </c>
      <c r="AI5" s="4" t="s">
        <v>1678</v>
      </c>
      <c r="AJ5" s="5" t="s">
        <v>350</v>
      </c>
      <c r="AM5" s="4">
        <v>0</v>
      </c>
      <c r="AO5" s="10">
        <v>43191</v>
      </c>
      <c r="AP5" s="4">
        <v>1</v>
      </c>
      <c r="AQ5" s="5" t="s">
        <v>351</v>
      </c>
      <c r="AR5" s="4">
        <v>1</v>
      </c>
      <c r="AS5" s="5" t="s">
        <v>1680</v>
      </c>
      <c r="AT5" s="4">
        <v>0</v>
      </c>
    </row>
    <row r="6" spans="1:55" s="4" customFormat="1" ht="15">
      <c r="A6" s="4">
        <f t="shared" si="1"/>
        <v>464</v>
      </c>
      <c r="B6" s="4">
        <v>0</v>
      </c>
      <c r="C6" s="4" t="s">
        <v>1681</v>
      </c>
      <c r="D6" s="4" t="s">
        <v>86</v>
      </c>
      <c r="E6">
        <f t="shared" si="0"/>
        <v>1300</v>
      </c>
      <c r="F6" s="4">
        <v>1</v>
      </c>
      <c r="I6" s="4">
        <v>0</v>
      </c>
      <c r="Z6" s="4" t="s">
        <v>80</v>
      </c>
      <c r="AD6" s="4" t="s">
        <v>1682</v>
      </c>
      <c r="AE6" s="5" t="s">
        <v>2175</v>
      </c>
      <c r="AF6" s="4" t="s">
        <v>606</v>
      </c>
      <c r="AG6" s="4" t="s">
        <v>1683</v>
      </c>
      <c r="AH6" s="4" t="s">
        <v>1684</v>
      </c>
      <c r="AI6" s="4" t="s">
        <v>1683</v>
      </c>
      <c r="AJ6" s="5" t="s">
        <v>458</v>
      </c>
      <c r="AM6" s="4">
        <v>0</v>
      </c>
      <c r="AO6" s="10">
        <v>43191</v>
      </c>
      <c r="AP6" s="4">
        <v>1</v>
      </c>
      <c r="AQ6" s="5" t="s">
        <v>352</v>
      </c>
      <c r="AR6" s="4">
        <v>1</v>
      </c>
      <c r="AS6" s="5" t="s">
        <v>1685</v>
      </c>
      <c r="AT6" s="4">
        <v>0</v>
      </c>
    </row>
    <row r="7" spans="1:55" s="4" customFormat="1" ht="15">
      <c r="A7" s="4">
        <f t="shared" si="1"/>
        <v>465</v>
      </c>
      <c r="B7" s="4">
        <v>0</v>
      </c>
      <c r="C7" s="4" t="s">
        <v>1686</v>
      </c>
      <c r="D7" s="4" t="s">
        <v>86</v>
      </c>
      <c r="E7">
        <f t="shared" si="0"/>
        <v>1300</v>
      </c>
      <c r="F7" s="4">
        <v>1</v>
      </c>
      <c r="I7" s="4">
        <v>0</v>
      </c>
      <c r="Z7" s="4" t="s">
        <v>80</v>
      </c>
      <c r="AD7" s="4" t="s">
        <v>1687</v>
      </c>
      <c r="AE7" s="5" t="s">
        <v>2176</v>
      </c>
      <c r="AF7" s="4" t="s">
        <v>607</v>
      </c>
      <c r="AG7" s="4" t="s">
        <v>1688</v>
      </c>
      <c r="AH7" s="4" t="s">
        <v>1689</v>
      </c>
      <c r="AI7" s="4" t="s">
        <v>1688</v>
      </c>
      <c r="AJ7" s="5" t="s">
        <v>353</v>
      </c>
      <c r="AM7" s="4">
        <v>0</v>
      </c>
      <c r="AO7" s="10">
        <v>43191</v>
      </c>
      <c r="AP7" s="4">
        <v>1</v>
      </c>
      <c r="AQ7" s="5" t="s">
        <v>354</v>
      </c>
      <c r="AR7" s="4">
        <v>1</v>
      </c>
      <c r="AS7" s="5" t="s">
        <v>1690</v>
      </c>
      <c r="AT7" s="4">
        <v>0</v>
      </c>
    </row>
    <row r="8" spans="1:55" ht="15">
      <c r="A8">
        <f t="shared" si="1"/>
        <v>466</v>
      </c>
      <c r="B8" s="4">
        <v>0</v>
      </c>
      <c r="C8" t="s">
        <v>1691</v>
      </c>
      <c r="D8" t="s">
        <v>86</v>
      </c>
      <c r="E8">
        <f t="shared" si="0"/>
        <v>1300</v>
      </c>
      <c r="F8">
        <v>1</v>
      </c>
      <c r="I8" s="4">
        <v>0</v>
      </c>
      <c r="Z8" t="s">
        <v>80</v>
      </c>
      <c r="AD8" t="s">
        <v>1692</v>
      </c>
      <c r="AE8" s="2" t="s">
        <v>2177</v>
      </c>
      <c r="AF8" t="s">
        <v>608</v>
      </c>
      <c r="AG8" t="s">
        <v>1693</v>
      </c>
      <c r="AH8" t="s">
        <v>1694</v>
      </c>
      <c r="AI8" t="s">
        <v>1693</v>
      </c>
      <c r="AJ8" s="2" t="s">
        <v>355</v>
      </c>
      <c r="AM8">
        <v>0</v>
      </c>
      <c r="AO8" s="11">
        <v>43191</v>
      </c>
      <c r="AP8">
        <v>1</v>
      </c>
      <c r="AQ8" s="2" t="s">
        <v>356</v>
      </c>
      <c r="AR8">
        <v>1</v>
      </c>
      <c r="AS8" s="2" t="s">
        <v>1695</v>
      </c>
      <c r="AT8">
        <v>0</v>
      </c>
    </row>
    <row r="9" spans="1:55" s="4" customFormat="1" ht="15">
      <c r="A9" s="4">
        <f t="shared" si="1"/>
        <v>467</v>
      </c>
      <c r="B9" s="4">
        <v>0</v>
      </c>
      <c r="C9" s="4" t="s">
        <v>1696</v>
      </c>
      <c r="D9" s="4" t="s">
        <v>86</v>
      </c>
      <c r="E9" s="4">
        <f t="shared" si="0"/>
        <v>1300</v>
      </c>
      <c r="F9" s="4">
        <v>1</v>
      </c>
      <c r="I9" s="4">
        <v>0</v>
      </c>
      <c r="Z9" s="4" t="s">
        <v>80</v>
      </c>
      <c r="AD9" s="4" t="s">
        <v>1697</v>
      </c>
      <c r="AE9" s="5" t="s">
        <v>2178</v>
      </c>
      <c r="AF9" s="4" t="s">
        <v>609</v>
      </c>
      <c r="AG9" s="4" t="s">
        <v>1698</v>
      </c>
      <c r="AH9" s="4" t="s">
        <v>1699</v>
      </c>
      <c r="AI9" s="4" t="s">
        <v>1698</v>
      </c>
      <c r="AJ9" s="5" t="s">
        <v>500</v>
      </c>
      <c r="AM9" s="4">
        <v>0</v>
      </c>
      <c r="AO9" s="10">
        <v>43191</v>
      </c>
      <c r="AP9" s="4">
        <v>1</v>
      </c>
      <c r="AQ9" s="5" t="s">
        <v>501</v>
      </c>
      <c r="AR9" s="4">
        <v>1</v>
      </c>
      <c r="AS9" s="5" t="s">
        <v>1700</v>
      </c>
      <c r="AT9" s="4">
        <v>0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BC11"/>
  <sheetViews>
    <sheetView workbookViewId="0">
      <selection activeCell="B9" sqref="B9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470</v>
      </c>
      <c r="B2" s="4">
        <v>1</v>
      </c>
      <c r="C2" s="4" t="s">
        <v>1589</v>
      </c>
      <c r="D2" s="4" t="s">
        <v>86</v>
      </c>
      <c r="E2" s="4">
        <f>1699/1.23</f>
        <v>1381.30081300813</v>
      </c>
      <c r="F2" s="4">
        <v>1</v>
      </c>
      <c r="I2" s="4">
        <f>1699-1299</f>
        <v>400</v>
      </c>
      <c r="Z2" s="4" t="s">
        <v>80</v>
      </c>
      <c r="AD2" s="4" t="s">
        <v>1590</v>
      </c>
      <c r="AE2" s="5" t="s">
        <v>2179</v>
      </c>
      <c r="AF2" s="4" t="s">
        <v>610</v>
      </c>
      <c r="AG2" s="4" t="s">
        <v>1591</v>
      </c>
      <c r="AH2" s="4" t="s">
        <v>1592</v>
      </c>
      <c r="AI2" s="4" t="s">
        <v>1591</v>
      </c>
      <c r="AJ2" s="5" t="s">
        <v>113</v>
      </c>
      <c r="AM2" s="4">
        <v>0</v>
      </c>
      <c r="AO2" s="10">
        <v>42005</v>
      </c>
      <c r="AP2" s="4">
        <v>1</v>
      </c>
      <c r="AQ2" s="4" t="s">
        <v>544</v>
      </c>
      <c r="AR2" s="4">
        <v>1</v>
      </c>
      <c r="AS2" s="5" t="s">
        <v>1593</v>
      </c>
      <c r="AT2" s="4">
        <v>0</v>
      </c>
    </row>
    <row r="3" spans="1:55" s="4" customFormat="1" ht="15">
      <c r="A3" s="4">
        <v>471</v>
      </c>
      <c r="B3" s="4">
        <v>1</v>
      </c>
      <c r="C3" s="4" t="s">
        <v>1701</v>
      </c>
      <c r="D3" s="4" t="s">
        <v>86</v>
      </c>
      <c r="E3" s="4">
        <f t="shared" ref="E3:E11" si="0">1699/1.23</f>
        <v>1381.30081300813</v>
      </c>
      <c r="F3" s="4">
        <v>1</v>
      </c>
      <c r="I3" s="4">
        <v>0</v>
      </c>
      <c r="Z3" s="4" t="s">
        <v>80</v>
      </c>
      <c r="AD3" s="4" t="s">
        <v>1702</v>
      </c>
      <c r="AE3" s="5" t="s">
        <v>2180</v>
      </c>
      <c r="AF3" s="4" t="s">
        <v>611</v>
      </c>
      <c r="AG3" s="4" t="s">
        <v>1703</v>
      </c>
      <c r="AH3" s="4" t="s">
        <v>1704</v>
      </c>
      <c r="AI3" s="4" t="s">
        <v>1703</v>
      </c>
      <c r="AJ3" s="5" t="s">
        <v>114</v>
      </c>
      <c r="AM3" s="4">
        <v>0</v>
      </c>
      <c r="AO3" s="10">
        <v>42005</v>
      </c>
      <c r="AP3" s="4">
        <v>1</v>
      </c>
      <c r="AQ3" s="4" t="s">
        <v>545</v>
      </c>
      <c r="AR3" s="4">
        <v>1</v>
      </c>
      <c r="AS3" s="5" t="s">
        <v>1705</v>
      </c>
      <c r="AT3" s="4">
        <v>0</v>
      </c>
    </row>
    <row r="4" spans="1:55" s="4" customFormat="1" ht="15">
      <c r="A4" s="4">
        <v>472</v>
      </c>
      <c r="B4" s="4">
        <v>1</v>
      </c>
      <c r="C4" s="4" t="s">
        <v>1594</v>
      </c>
      <c r="D4" s="4" t="s">
        <v>86</v>
      </c>
      <c r="E4" s="4">
        <f t="shared" si="0"/>
        <v>1381.30081300813</v>
      </c>
      <c r="F4" s="4">
        <v>1</v>
      </c>
      <c r="I4" s="4">
        <f t="shared" ref="I4:I6" si="1">1699-1299</f>
        <v>400</v>
      </c>
      <c r="Z4" s="4" t="s">
        <v>80</v>
      </c>
      <c r="AD4" s="4" t="s">
        <v>1595</v>
      </c>
      <c r="AE4" s="5" t="s">
        <v>2181</v>
      </c>
      <c r="AF4" s="4" t="s">
        <v>612</v>
      </c>
      <c r="AG4" s="4" t="s">
        <v>1596</v>
      </c>
      <c r="AH4" s="4" t="s">
        <v>1597</v>
      </c>
      <c r="AI4" s="4" t="s">
        <v>1596</v>
      </c>
      <c r="AJ4" s="5" t="s">
        <v>115</v>
      </c>
      <c r="AM4" s="4">
        <v>0</v>
      </c>
      <c r="AO4" s="10">
        <v>42005</v>
      </c>
      <c r="AP4" s="4">
        <v>1</v>
      </c>
      <c r="AQ4" s="4" t="s">
        <v>546</v>
      </c>
      <c r="AR4" s="4">
        <v>1</v>
      </c>
      <c r="AS4" s="5" t="s">
        <v>1598</v>
      </c>
      <c r="AT4" s="4">
        <v>0</v>
      </c>
    </row>
    <row r="5" spans="1:55" s="4" customFormat="1" ht="15">
      <c r="A5" s="4">
        <v>473</v>
      </c>
      <c r="B5" s="4">
        <v>1</v>
      </c>
      <c r="C5" s="4" t="s">
        <v>1599</v>
      </c>
      <c r="D5" s="4" t="s">
        <v>86</v>
      </c>
      <c r="E5" s="4">
        <f t="shared" si="0"/>
        <v>1381.30081300813</v>
      </c>
      <c r="F5" s="4">
        <v>1</v>
      </c>
      <c r="I5" s="4">
        <f t="shared" si="1"/>
        <v>400</v>
      </c>
      <c r="Z5" s="4" t="s">
        <v>80</v>
      </c>
      <c r="AD5" s="4" t="s">
        <v>1600</v>
      </c>
      <c r="AE5" s="5" t="s">
        <v>2182</v>
      </c>
      <c r="AF5" s="4" t="s">
        <v>613</v>
      </c>
      <c r="AG5" s="4" t="s">
        <v>1601</v>
      </c>
      <c r="AH5" s="4" t="s">
        <v>1602</v>
      </c>
      <c r="AI5" s="4" t="s">
        <v>1601</v>
      </c>
      <c r="AJ5" s="5" t="s">
        <v>116</v>
      </c>
      <c r="AM5" s="4">
        <v>0</v>
      </c>
      <c r="AO5" s="10">
        <v>42005</v>
      </c>
      <c r="AP5" s="4">
        <v>1</v>
      </c>
      <c r="AQ5" s="4" t="s">
        <v>547</v>
      </c>
      <c r="AR5" s="4">
        <v>1</v>
      </c>
      <c r="AS5" s="5" t="s">
        <v>1603</v>
      </c>
      <c r="AT5" s="4">
        <v>0</v>
      </c>
    </row>
    <row r="6" spans="1:55" s="4" customFormat="1" ht="15">
      <c r="A6" s="4">
        <v>474</v>
      </c>
      <c r="B6" s="4">
        <v>1</v>
      </c>
      <c r="C6" s="4" t="s">
        <v>1604</v>
      </c>
      <c r="D6" s="4" t="s">
        <v>86</v>
      </c>
      <c r="E6" s="4">
        <f t="shared" si="0"/>
        <v>1381.30081300813</v>
      </c>
      <c r="F6" s="4">
        <v>1</v>
      </c>
      <c r="I6" s="4">
        <f t="shared" si="1"/>
        <v>400</v>
      </c>
      <c r="Z6" s="4" t="s">
        <v>80</v>
      </c>
      <c r="AD6" s="4" t="s">
        <v>1605</v>
      </c>
      <c r="AE6" s="5" t="s">
        <v>2183</v>
      </c>
      <c r="AF6" s="4" t="s">
        <v>614</v>
      </c>
      <c r="AG6" s="4" t="s">
        <v>1606</v>
      </c>
      <c r="AH6" s="4" t="s">
        <v>1607</v>
      </c>
      <c r="AI6" s="4" t="s">
        <v>1606</v>
      </c>
      <c r="AJ6" s="5" t="s">
        <v>214</v>
      </c>
      <c r="AM6" s="4">
        <v>0</v>
      </c>
      <c r="AO6" s="10">
        <v>42005</v>
      </c>
      <c r="AP6" s="4">
        <v>1</v>
      </c>
      <c r="AQ6" s="4" t="s">
        <v>548</v>
      </c>
      <c r="AR6" s="4">
        <v>1</v>
      </c>
      <c r="AS6" s="5" t="s">
        <v>1608</v>
      </c>
      <c r="AT6" s="4">
        <v>0</v>
      </c>
    </row>
    <row r="7" spans="1:55" s="4" customFormat="1" ht="15">
      <c r="A7" s="4">
        <v>475</v>
      </c>
      <c r="B7" s="4">
        <v>1</v>
      </c>
      <c r="C7" s="4" t="s">
        <v>1706</v>
      </c>
      <c r="D7" s="4" t="s">
        <v>86</v>
      </c>
      <c r="E7" s="4">
        <f t="shared" si="0"/>
        <v>1381.30081300813</v>
      </c>
      <c r="F7" s="4">
        <v>1</v>
      </c>
      <c r="I7" s="4">
        <v>0</v>
      </c>
      <c r="Z7" s="4" t="s">
        <v>80</v>
      </c>
      <c r="AD7" s="4" t="s">
        <v>1707</v>
      </c>
      <c r="AE7" s="5" t="s">
        <v>2184</v>
      </c>
      <c r="AF7" s="4" t="s">
        <v>615</v>
      </c>
      <c r="AG7" s="4" t="s">
        <v>1708</v>
      </c>
      <c r="AH7" s="4" t="s">
        <v>1709</v>
      </c>
      <c r="AI7" s="4" t="s">
        <v>1708</v>
      </c>
      <c r="AJ7" s="5" t="s">
        <v>357</v>
      </c>
      <c r="AM7" s="4">
        <v>0</v>
      </c>
      <c r="AO7" s="10">
        <v>43191</v>
      </c>
      <c r="AP7" s="4">
        <v>1</v>
      </c>
      <c r="AQ7" s="4" t="s">
        <v>549</v>
      </c>
      <c r="AR7" s="4">
        <v>1</v>
      </c>
      <c r="AS7" s="5" t="s">
        <v>1710</v>
      </c>
      <c r="AT7" s="4">
        <v>0</v>
      </c>
    </row>
    <row r="8" spans="1:55" s="4" customFormat="1" ht="15">
      <c r="A8" s="4">
        <v>476</v>
      </c>
      <c r="B8" s="4">
        <v>0</v>
      </c>
      <c r="C8" s="4" t="s">
        <v>1711</v>
      </c>
      <c r="D8" s="4" t="s">
        <v>86</v>
      </c>
      <c r="E8" s="4">
        <f t="shared" si="0"/>
        <v>1381.30081300813</v>
      </c>
      <c r="F8" s="4">
        <v>1</v>
      </c>
      <c r="I8" s="4">
        <v>0</v>
      </c>
      <c r="Z8" s="4" t="s">
        <v>80</v>
      </c>
      <c r="AD8" s="4" t="s">
        <v>1712</v>
      </c>
      <c r="AE8" s="5" t="s">
        <v>2185</v>
      </c>
      <c r="AF8" s="4" t="s">
        <v>616</v>
      </c>
      <c r="AG8" s="4" t="s">
        <v>1713</v>
      </c>
      <c r="AH8" s="4" t="s">
        <v>1714</v>
      </c>
      <c r="AI8" s="4" t="s">
        <v>1713</v>
      </c>
      <c r="AJ8" s="5" t="s">
        <v>459</v>
      </c>
      <c r="AM8" s="4">
        <v>0</v>
      </c>
      <c r="AO8" s="10">
        <v>43191</v>
      </c>
      <c r="AP8" s="4">
        <v>1</v>
      </c>
      <c r="AQ8" s="4" t="s">
        <v>550</v>
      </c>
      <c r="AR8" s="4">
        <v>1</v>
      </c>
      <c r="AS8" s="5" t="s">
        <v>1715</v>
      </c>
      <c r="AT8" s="4">
        <v>0</v>
      </c>
    </row>
    <row r="9" spans="1:55" s="4" customFormat="1" ht="15">
      <c r="A9" s="4">
        <v>477</v>
      </c>
      <c r="B9" s="4">
        <v>0</v>
      </c>
      <c r="C9" s="4" t="s">
        <v>1716</v>
      </c>
      <c r="D9" s="4" t="s">
        <v>86</v>
      </c>
      <c r="E9" s="4">
        <f t="shared" si="0"/>
        <v>1381.30081300813</v>
      </c>
      <c r="F9" s="4">
        <v>1</v>
      </c>
      <c r="I9" s="4">
        <v>0</v>
      </c>
      <c r="Z9" s="4" t="s">
        <v>80</v>
      </c>
      <c r="AD9" s="4" t="s">
        <v>1717</v>
      </c>
      <c r="AE9" s="5" t="s">
        <v>2186</v>
      </c>
      <c r="AF9" s="4" t="s">
        <v>617</v>
      </c>
      <c r="AG9" s="4" t="s">
        <v>1718</v>
      </c>
      <c r="AH9" s="4" t="s">
        <v>1719</v>
      </c>
      <c r="AI9" s="4" t="s">
        <v>1718</v>
      </c>
      <c r="AJ9" s="5" t="s">
        <v>358</v>
      </c>
      <c r="AM9" s="4">
        <v>0</v>
      </c>
      <c r="AO9" s="10">
        <v>43191</v>
      </c>
      <c r="AP9" s="4">
        <v>1</v>
      </c>
      <c r="AQ9" s="4" t="s">
        <v>551</v>
      </c>
      <c r="AR9" s="4">
        <v>1</v>
      </c>
      <c r="AS9" s="5" t="s">
        <v>1720</v>
      </c>
      <c r="AT9" s="4">
        <v>0</v>
      </c>
    </row>
    <row r="10" spans="1:55" s="4" customFormat="1" ht="15">
      <c r="A10" s="4">
        <v>478</v>
      </c>
      <c r="B10" s="4">
        <v>0</v>
      </c>
      <c r="C10" s="4" t="s">
        <v>1721</v>
      </c>
      <c r="D10" s="4" t="s">
        <v>86</v>
      </c>
      <c r="E10" s="4">
        <f t="shared" si="0"/>
        <v>1381.30081300813</v>
      </c>
      <c r="F10" s="4">
        <v>1</v>
      </c>
      <c r="I10" s="4">
        <v>0</v>
      </c>
      <c r="Z10" s="4" t="s">
        <v>80</v>
      </c>
      <c r="AD10" s="4" t="s">
        <v>1722</v>
      </c>
      <c r="AE10" s="5" t="s">
        <v>2187</v>
      </c>
      <c r="AF10" s="4" t="s">
        <v>618</v>
      </c>
      <c r="AG10" s="4" t="s">
        <v>1723</v>
      </c>
      <c r="AH10" s="4" t="s">
        <v>1724</v>
      </c>
      <c r="AI10" s="4" t="s">
        <v>1723</v>
      </c>
      <c r="AJ10" s="5" t="s">
        <v>359</v>
      </c>
      <c r="AM10" s="4">
        <v>0</v>
      </c>
      <c r="AO10" s="10">
        <v>43191</v>
      </c>
      <c r="AP10" s="4">
        <v>1</v>
      </c>
      <c r="AQ10" s="4" t="s">
        <v>552</v>
      </c>
      <c r="AR10" s="4">
        <v>1</v>
      </c>
      <c r="AS10" s="5" t="s">
        <v>1725</v>
      </c>
      <c r="AT10" s="4">
        <v>0</v>
      </c>
    </row>
    <row r="11" spans="1:55" s="4" customFormat="1" ht="15">
      <c r="A11" s="4">
        <v>479</v>
      </c>
      <c r="B11" s="4">
        <v>0</v>
      </c>
      <c r="C11" s="4" t="s">
        <v>1726</v>
      </c>
      <c r="D11" s="4" t="s">
        <v>86</v>
      </c>
      <c r="E11" s="4">
        <f t="shared" si="0"/>
        <v>1381.30081300813</v>
      </c>
      <c r="F11" s="4">
        <v>1</v>
      </c>
      <c r="I11" s="4">
        <v>0</v>
      </c>
      <c r="Z11" s="4" t="s">
        <v>80</v>
      </c>
      <c r="AD11" s="4" t="s">
        <v>1727</v>
      </c>
      <c r="AE11" s="5" t="s">
        <v>2188</v>
      </c>
      <c r="AF11" s="4" t="s">
        <v>619</v>
      </c>
      <c r="AG11" s="4" t="s">
        <v>1728</v>
      </c>
      <c r="AH11" s="4" t="s">
        <v>1729</v>
      </c>
      <c r="AI11" s="4" t="s">
        <v>1728</v>
      </c>
      <c r="AJ11" s="5" t="s">
        <v>502</v>
      </c>
      <c r="AM11" s="4">
        <v>0</v>
      </c>
      <c r="AO11" s="10">
        <v>43952</v>
      </c>
      <c r="AP11" s="4">
        <v>1</v>
      </c>
      <c r="AQ11" s="4" t="s">
        <v>553</v>
      </c>
      <c r="AR11" s="4">
        <v>1</v>
      </c>
      <c r="AS11" s="5" t="s">
        <v>1730</v>
      </c>
      <c r="AT11" s="4">
        <v>0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BC10"/>
  <sheetViews>
    <sheetView workbookViewId="0">
      <selection activeCell="A2" sqref="A2:XFD10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23.125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720</v>
      </c>
      <c r="B2" s="4">
        <v>1</v>
      </c>
      <c r="C2" s="4" t="s">
        <v>1629</v>
      </c>
      <c r="D2" s="4" t="s">
        <v>97</v>
      </c>
      <c r="E2" s="4">
        <f>1899/1.23</f>
        <v>1543.9024390243903</v>
      </c>
      <c r="F2" s="4">
        <v>1</v>
      </c>
      <c r="I2" s="4">
        <v>0</v>
      </c>
      <c r="Z2" s="4" t="s">
        <v>80</v>
      </c>
      <c r="AD2" s="4" t="s">
        <v>1630</v>
      </c>
      <c r="AE2" s="5" t="s">
        <v>2189</v>
      </c>
      <c r="AF2" s="4" t="s">
        <v>1631</v>
      </c>
      <c r="AG2" s="4" t="s">
        <v>1632</v>
      </c>
      <c r="AH2" s="4" t="s">
        <v>1633</v>
      </c>
      <c r="AI2" s="4" t="s">
        <v>1632</v>
      </c>
      <c r="AJ2" s="5" t="s">
        <v>325</v>
      </c>
      <c r="AM2" s="4">
        <v>0</v>
      </c>
      <c r="AO2" s="10">
        <v>42005</v>
      </c>
      <c r="AP2" s="4">
        <v>1</v>
      </c>
      <c r="AQ2" s="5" t="s">
        <v>328</v>
      </c>
      <c r="AR2" s="4">
        <v>1</v>
      </c>
      <c r="AS2" s="5" t="s">
        <v>1634</v>
      </c>
      <c r="AT2" s="4">
        <v>0</v>
      </c>
    </row>
    <row r="3" spans="1:55" s="4" customFormat="1" ht="15">
      <c r="A3" s="4">
        <v>721</v>
      </c>
      <c r="B3" s="4">
        <v>1</v>
      </c>
      <c r="C3" s="4" t="s">
        <v>1731</v>
      </c>
      <c r="D3" s="4" t="s">
        <v>97</v>
      </c>
      <c r="E3" s="4">
        <f t="shared" ref="E3:E10" si="0">1899/1.23</f>
        <v>1543.9024390243903</v>
      </c>
      <c r="F3" s="4">
        <v>1</v>
      </c>
      <c r="I3" s="4">
        <v>0</v>
      </c>
      <c r="Z3" s="4" t="s">
        <v>80</v>
      </c>
      <c r="AD3" s="4" t="s">
        <v>1732</v>
      </c>
      <c r="AE3" s="5" t="s">
        <v>2190</v>
      </c>
      <c r="AF3" s="4" t="s">
        <v>1733</v>
      </c>
      <c r="AG3" s="4" t="s">
        <v>1734</v>
      </c>
      <c r="AH3" s="4" t="s">
        <v>1735</v>
      </c>
      <c r="AI3" s="4" t="s">
        <v>1734</v>
      </c>
      <c r="AJ3" s="5" t="s">
        <v>326</v>
      </c>
      <c r="AM3" s="4">
        <v>0</v>
      </c>
      <c r="AO3" s="10">
        <v>42005</v>
      </c>
      <c r="AP3" s="4">
        <v>1</v>
      </c>
      <c r="AQ3" s="5" t="s">
        <v>329</v>
      </c>
      <c r="AR3" s="4">
        <v>1</v>
      </c>
      <c r="AS3" s="5" t="s">
        <v>1736</v>
      </c>
      <c r="AT3" s="4">
        <v>0</v>
      </c>
    </row>
    <row r="4" spans="1:55" s="4" customFormat="1" ht="15">
      <c r="A4" s="4">
        <v>722</v>
      </c>
      <c r="B4" s="4">
        <v>1</v>
      </c>
      <c r="C4" s="4" t="s">
        <v>1635</v>
      </c>
      <c r="D4" s="4" t="s">
        <v>97</v>
      </c>
      <c r="E4" s="4">
        <f t="shared" si="0"/>
        <v>1543.9024390243903</v>
      </c>
      <c r="F4" s="4">
        <v>1</v>
      </c>
      <c r="I4" s="4">
        <v>0</v>
      </c>
      <c r="Z4" s="4" t="s">
        <v>80</v>
      </c>
      <c r="AD4" s="4" t="s">
        <v>1636</v>
      </c>
      <c r="AE4" s="5" t="s">
        <v>2191</v>
      </c>
      <c r="AF4" s="4" t="s">
        <v>1637</v>
      </c>
      <c r="AG4" s="4" t="s">
        <v>1638</v>
      </c>
      <c r="AH4" s="4" t="s">
        <v>1639</v>
      </c>
      <c r="AI4" s="4" t="s">
        <v>1638</v>
      </c>
      <c r="AJ4" s="5" t="s">
        <v>327</v>
      </c>
      <c r="AM4" s="4">
        <v>0</v>
      </c>
      <c r="AO4" s="10">
        <v>42005</v>
      </c>
      <c r="AP4" s="4">
        <v>1</v>
      </c>
      <c r="AQ4" s="5" t="s">
        <v>330</v>
      </c>
      <c r="AR4" s="4">
        <v>1</v>
      </c>
      <c r="AS4" s="5" t="s">
        <v>1640</v>
      </c>
      <c r="AT4" s="4">
        <v>0</v>
      </c>
    </row>
    <row r="5" spans="1:55" s="4" customFormat="1" ht="15">
      <c r="A5" s="4">
        <v>723</v>
      </c>
      <c r="B5" s="4">
        <v>1</v>
      </c>
      <c r="C5" s="4" t="s">
        <v>1737</v>
      </c>
      <c r="D5" s="4" t="s">
        <v>97</v>
      </c>
      <c r="E5" s="4">
        <f t="shared" si="0"/>
        <v>1543.9024390243903</v>
      </c>
      <c r="F5" s="4">
        <v>1</v>
      </c>
      <c r="I5" s="4">
        <v>0</v>
      </c>
      <c r="Z5" s="4" t="s">
        <v>80</v>
      </c>
      <c r="AD5" s="4" t="s">
        <v>1738</v>
      </c>
      <c r="AE5" s="5" t="s">
        <v>2192</v>
      </c>
      <c r="AF5" s="4" t="s">
        <v>1739</v>
      </c>
      <c r="AG5" s="4" t="s">
        <v>1740</v>
      </c>
      <c r="AH5" s="4" t="s">
        <v>1741</v>
      </c>
      <c r="AI5" s="4" t="s">
        <v>1740</v>
      </c>
      <c r="AJ5" s="5" t="s">
        <v>360</v>
      </c>
      <c r="AM5" s="4">
        <v>0</v>
      </c>
      <c r="AO5" s="10">
        <v>43191</v>
      </c>
      <c r="AP5" s="4">
        <v>1</v>
      </c>
      <c r="AQ5" s="5" t="s">
        <v>361</v>
      </c>
      <c r="AR5" s="4">
        <v>1</v>
      </c>
      <c r="AS5" s="5" t="s">
        <v>1742</v>
      </c>
      <c r="AT5" s="4">
        <v>0</v>
      </c>
    </row>
    <row r="6" spans="1:55" s="4" customFormat="1" ht="15">
      <c r="A6" s="4">
        <v>724</v>
      </c>
      <c r="B6" s="4">
        <v>0</v>
      </c>
      <c r="C6" s="4" t="s">
        <v>1743</v>
      </c>
      <c r="D6" s="4" t="s">
        <v>97</v>
      </c>
      <c r="E6" s="4">
        <f t="shared" si="0"/>
        <v>1543.9024390243903</v>
      </c>
      <c r="F6" s="4">
        <v>1</v>
      </c>
      <c r="I6" s="4">
        <v>0</v>
      </c>
      <c r="Z6" s="4" t="s">
        <v>80</v>
      </c>
      <c r="AD6" s="4" t="s">
        <v>1744</v>
      </c>
      <c r="AE6" s="5" t="s">
        <v>2193</v>
      </c>
      <c r="AF6" s="4" t="s">
        <v>1745</v>
      </c>
      <c r="AG6" s="4" t="s">
        <v>1746</v>
      </c>
      <c r="AH6" s="4" t="s">
        <v>1747</v>
      </c>
      <c r="AI6" s="4" t="s">
        <v>1746</v>
      </c>
      <c r="AJ6" s="5" t="s">
        <v>460</v>
      </c>
      <c r="AM6" s="4">
        <v>0</v>
      </c>
      <c r="AO6" s="10">
        <v>43191</v>
      </c>
      <c r="AP6" s="4">
        <v>1</v>
      </c>
      <c r="AQ6" s="4" t="s">
        <v>362</v>
      </c>
      <c r="AR6" s="4">
        <v>1</v>
      </c>
      <c r="AS6" s="5" t="s">
        <v>1748</v>
      </c>
      <c r="AT6" s="4">
        <v>0</v>
      </c>
    </row>
    <row r="7" spans="1:55" s="4" customFormat="1" ht="15">
      <c r="A7" s="4">
        <v>725</v>
      </c>
      <c r="B7" s="4">
        <v>1</v>
      </c>
      <c r="C7" s="4" t="s">
        <v>1749</v>
      </c>
      <c r="D7" s="4" t="s">
        <v>97</v>
      </c>
      <c r="E7" s="4">
        <f t="shared" si="0"/>
        <v>1543.9024390243903</v>
      </c>
      <c r="F7" s="4">
        <v>1</v>
      </c>
      <c r="I7" s="4">
        <v>0</v>
      </c>
      <c r="Z7" s="4" t="s">
        <v>80</v>
      </c>
      <c r="AD7" s="4" t="s">
        <v>1750</v>
      </c>
      <c r="AE7" s="5" t="s">
        <v>2194</v>
      </c>
      <c r="AF7" s="4" t="s">
        <v>1751</v>
      </c>
      <c r="AG7" s="4" t="s">
        <v>1752</v>
      </c>
      <c r="AH7" s="4" t="s">
        <v>1753</v>
      </c>
      <c r="AI7" s="4" t="s">
        <v>1752</v>
      </c>
      <c r="AJ7" s="5" t="s">
        <v>363</v>
      </c>
      <c r="AM7" s="4">
        <v>0</v>
      </c>
      <c r="AO7" s="10">
        <v>43191</v>
      </c>
      <c r="AP7" s="4">
        <v>1</v>
      </c>
      <c r="AQ7" s="5" t="s">
        <v>364</v>
      </c>
      <c r="AR7" s="4">
        <v>1</v>
      </c>
      <c r="AS7" s="5" t="s">
        <v>1754</v>
      </c>
      <c r="AT7" s="4">
        <v>0</v>
      </c>
    </row>
    <row r="8" spans="1:55" s="4" customFormat="1" ht="15">
      <c r="A8" s="4">
        <v>726</v>
      </c>
      <c r="B8" s="4">
        <v>0</v>
      </c>
      <c r="C8" s="4" t="s">
        <v>1755</v>
      </c>
      <c r="D8" s="4" t="s">
        <v>97</v>
      </c>
      <c r="E8" s="4">
        <f t="shared" si="0"/>
        <v>1543.9024390243903</v>
      </c>
      <c r="F8" s="4">
        <v>1</v>
      </c>
      <c r="I8" s="4">
        <v>0</v>
      </c>
      <c r="Z8" s="4" t="s">
        <v>80</v>
      </c>
      <c r="AD8" s="4" t="s">
        <v>1756</v>
      </c>
      <c r="AE8" s="5" t="s">
        <v>2195</v>
      </c>
      <c r="AF8" s="4" t="s">
        <v>1757</v>
      </c>
      <c r="AG8" s="4" t="s">
        <v>1758</v>
      </c>
      <c r="AH8" s="4" t="s">
        <v>1759</v>
      </c>
      <c r="AI8" s="4" t="s">
        <v>1758</v>
      </c>
      <c r="AJ8" s="5" t="s">
        <v>365</v>
      </c>
      <c r="AM8" s="4">
        <v>0</v>
      </c>
      <c r="AO8" s="10">
        <v>43191</v>
      </c>
      <c r="AP8" s="4">
        <v>1</v>
      </c>
      <c r="AQ8" s="5" t="s">
        <v>366</v>
      </c>
      <c r="AR8" s="4">
        <v>1</v>
      </c>
      <c r="AS8" s="5" t="s">
        <v>1760</v>
      </c>
      <c r="AT8" s="4">
        <v>0</v>
      </c>
    </row>
    <row r="9" spans="1:55" s="12" customFormat="1" ht="15">
      <c r="A9" s="12">
        <v>727</v>
      </c>
      <c r="B9" s="12">
        <v>0</v>
      </c>
      <c r="C9" s="12" t="s">
        <v>1761</v>
      </c>
      <c r="D9" s="12" t="s">
        <v>97</v>
      </c>
      <c r="E9" s="4">
        <f t="shared" si="0"/>
        <v>1543.9024390243903</v>
      </c>
      <c r="F9" s="12">
        <v>1</v>
      </c>
      <c r="I9" s="4">
        <v>0</v>
      </c>
      <c r="Z9" s="12" t="s">
        <v>80</v>
      </c>
      <c r="AD9" s="12" t="s">
        <v>1762</v>
      </c>
      <c r="AE9" s="13" t="s">
        <v>2196</v>
      </c>
      <c r="AF9" s="12" t="s">
        <v>1763</v>
      </c>
      <c r="AG9" s="12" t="s">
        <v>1764</v>
      </c>
      <c r="AH9" s="12" t="s">
        <v>1765</v>
      </c>
      <c r="AI9" s="12" t="s">
        <v>1764</v>
      </c>
      <c r="AJ9" s="13" t="s">
        <v>367</v>
      </c>
      <c r="AM9" s="12">
        <v>0</v>
      </c>
      <c r="AO9" s="14">
        <v>43191</v>
      </c>
      <c r="AP9" s="12">
        <v>1</v>
      </c>
      <c r="AQ9" s="13" t="s">
        <v>368</v>
      </c>
      <c r="AR9" s="12">
        <v>1</v>
      </c>
      <c r="AS9" s="13" t="s">
        <v>1766</v>
      </c>
      <c r="AT9" s="12">
        <v>0</v>
      </c>
    </row>
    <row r="10" spans="1:55" s="4" customFormat="1" ht="15">
      <c r="A10" s="4">
        <v>728</v>
      </c>
      <c r="B10" s="4">
        <v>0</v>
      </c>
      <c r="C10" s="4" t="s">
        <v>1767</v>
      </c>
      <c r="D10" s="4" t="s">
        <v>97</v>
      </c>
      <c r="E10" s="4">
        <f t="shared" si="0"/>
        <v>1543.9024390243903</v>
      </c>
      <c r="F10" s="4">
        <v>1</v>
      </c>
      <c r="I10" s="4">
        <v>0</v>
      </c>
      <c r="Z10" s="4" t="s">
        <v>80</v>
      </c>
      <c r="AD10" s="4" t="s">
        <v>1768</v>
      </c>
      <c r="AE10" s="5" t="s">
        <v>2197</v>
      </c>
      <c r="AF10" s="4" t="s">
        <v>1769</v>
      </c>
      <c r="AG10" s="4" t="s">
        <v>1770</v>
      </c>
      <c r="AH10" s="4" t="s">
        <v>1771</v>
      </c>
      <c r="AI10" s="4" t="s">
        <v>1770</v>
      </c>
      <c r="AJ10" s="5" t="s">
        <v>565</v>
      </c>
      <c r="AM10" s="4">
        <v>0</v>
      </c>
      <c r="AO10" s="10">
        <v>44256</v>
      </c>
      <c r="AP10" s="4">
        <v>1</v>
      </c>
      <c r="AQ10" s="5" t="s">
        <v>566</v>
      </c>
      <c r="AR10" s="4">
        <v>1</v>
      </c>
      <c r="AS10" s="5" t="s">
        <v>1772</v>
      </c>
      <c r="AT10" s="4">
        <v>0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1:BC5"/>
  <sheetViews>
    <sheetView workbookViewId="0">
      <selection activeCell="A2" sqref="A2:XFD5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480</v>
      </c>
      <c r="B2" s="4">
        <v>1</v>
      </c>
      <c r="C2" s="4" t="s">
        <v>1609</v>
      </c>
      <c r="D2" s="4" t="s">
        <v>97</v>
      </c>
      <c r="E2" s="4">
        <f>1699/1.23</f>
        <v>1381.30081300813</v>
      </c>
      <c r="F2" s="4">
        <v>1</v>
      </c>
      <c r="I2" s="4">
        <f t="shared" ref="I2:I3" si="0">1699-1399</f>
        <v>300</v>
      </c>
      <c r="Z2" s="4" t="s">
        <v>80</v>
      </c>
      <c r="AD2" s="4" t="s">
        <v>1610</v>
      </c>
      <c r="AE2" s="5" t="s">
        <v>2198</v>
      </c>
      <c r="AF2" s="4" t="s">
        <v>620</v>
      </c>
      <c r="AG2" s="4" t="s">
        <v>1611</v>
      </c>
      <c r="AH2" s="4" t="s">
        <v>1612</v>
      </c>
      <c r="AI2" s="4" t="s">
        <v>1611</v>
      </c>
      <c r="AJ2" s="5" t="s">
        <v>117</v>
      </c>
      <c r="AM2" s="4">
        <v>0</v>
      </c>
      <c r="AO2" s="10">
        <v>42005</v>
      </c>
      <c r="AP2" s="4">
        <v>1</v>
      </c>
      <c r="AQ2" s="5" t="s">
        <v>216</v>
      </c>
      <c r="AR2" s="4">
        <v>1</v>
      </c>
      <c r="AS2" s="5" t="s">
        <v>1613</v>
      </c>
      <c r="AT2" s="4">
        <v>0</v>
      </c>
    </row>
    <row r="3" spans="1:55" s="4" customFormat="1" ht="15">
      <c r="A3" s="4">
        <v>481</v>
      </c>
      <c r="B3" s="4">
        <v>1</v>
      </c>
      <c r="C3" s="4" t="s">
        <v>1614</v>
      </c>
      <c r="D3" s="4" t="s">
        <v>97</v>
      </c>
      <c r="E3" s="4">
        <f t="shared" ref="E3:E5" si="1">1699/1.23</f>
        <v>1381.30081300813</v>
      </c>
      <c r="F3" s="4">
        <v>1</v>
      </c>
      <c r="I3" s="4">
        <f t="shared" si="0"/>
        <v>300</v>
      </c>
      <c r="Z3" s="4" t="s">
        <v>80</v>
      </c>
      <c r="AD3" s="4" t="s">
        <v>1615</v>
      </c>
      <c r="AE3" s="5" t="s">
        <v>2199</v>
      </c>
      <c r="AF3" s="4" t="s">
        <v>621</v>
      </c>
      <c r="AG3" s="4" t="s">
        <v>1616</v>
      </c>
      <c r="AH3" s="4" t="s">
        <v>1617</v>
      </c>
      <c r="AI3" s="4" t="s">
        <v>1616</v>
      </c>
      <c r="AJ3" s="5" t="s">
        <v>118</v>
      </c>
      <c r="AM3" s="4">
        <v>0</v>
      </c>
      <c r="AO3" s="10">
        <v>42005</v>
      </c>
      <c r="AP3" s="4">
        <v>1</v>
      </c>
      <c r="AQ3" s="5" t="s">
        <v>217</v>
      </c>
      <c r="AR3" s="4">
        <v>1</v>
      </c>
      <c r="AS3" s="5" t="s">
        <v>1618</v>
      </c>
      <c r="AT3" s="4">
        <v>0</v>
      </c>
    </row>
    <row r="4" spans="1:55" s="4" customFormat="1" ht="15">
      <c r="A4" s="4">
        <v>482</v>
      </c>
      <c r="B4" s="4">
        <v>1</v>
      </c>
      <c r="C4" s="4" t="s">
        <v>1619</v>
      </c>
      <c r="D4" s="4" t="s">
        <v>97</v>
      </c>
      <c r="E4" s="4">
        <f t="shared" si="1"/>
        <v>1381.30081300813</v>
      </c>
      <c r="F4" s="4">
        <v>1</v>
      </c>
      <c r="I4" s="4">
        <f>1699-1399</f>
        <v>300</v>
      </c>
      <c r="Z4" s="4" t="s">
        <v>80</v>
      </c>
      <c r="AD4" s="4" t="s">
        <v>1620</v>
      </c>
      <c r="AE4" s="5" t="s">
        <v>2200</v>
      </c>
      <c r="AF4" s="4" t="s">
        <v>622</v>
      </c>
      <c r="AG4" s="4" t="s">
        <v>1621</v>
      </c>
      <c r="AH4" s="4" t="s">
        <v>1622</v>
      </c>
      <c r="AI4" s="4" t="s">
        <v>1621</v>
      </c>
      <c r="AJ4" s="5" t="s">
        <v>119</v>
      </c>
      <c r="AM4" s="4">
        <v>0</v>
      </c>
      <c r="AO4" s="10">
        <v>42005</v>
      </c>
      <c r="AP4" s="4">
        <v>1</v>
      </c>
      <c r="AQ4" s="5" t="s">
        <v>218</v>
      </c>
      <c r="AR4" s="4">
        <v>1</v>
      </c>
      <c r="AS4" s="5" t="s">
        <v>1623</v>
      </c>
      <c r="AT4" s="4">
        <v>0</v>
      </c>
    </row>
    <row r="5" spans="1:55" s="4" customFormat="1" ht="15">
      <c r="A5" s="4">
        <v>483</v>
      </c>
      <c r="B5" s="4">
        <v>0</v>
      </c>
      <c r="C5" s="4" t="s">
        <v>1624</v>
      </c>
      <c r="D5" s="4" t="s">
        <v>97</v>
      </c>
      <c r="E5" s="4">
        <f t="shared" si="1"/>
        <v>1381.30081300813</v>
      </c>
      <c r="F5" s="4">
        <v>1</v>
      </c>
      <c r="I5" s="4">
        <v>0</v>
      </c>
      <c r="Z5" s="4" t="s">
        <v>80</v>
      </c>
      <c r="AD5" s="4" t="s">
        <v>1625</v>
      </c>
      <c r="AE5" s="5" t="s">
        <v>2201</v>
      </c>
      <c r="AF5" s="4" t="s">
        <v>623</v>
      </c>
      <c r="AG5" s="4" t="s">
        <v>1626</v>
      </c>
      <c r="AH5" s="4" t="s">
        <v>1627</v>
      </c>
      <c r="AI5" s="4" t="s">
        <v>1626</v>
      </c>
      <c r="AJ5" s="5" t="s">
        <v>215</v>
      </c>
      <c r="AM5" s="4">
        <v>0</v>
      </c>
      <c r="AO5" s="10">
        <v>43191</v>
      </c>
      <c r="AP5" s="4">
        <v>1</v>
      </c>
      <c r="AQ5" s="5" t="s">
        <v>219</v>
      </c>
      <c r="AR5" s="4">
        <v>1</v>
      </c>
      <c r="AS5" s="5" t="s">
        <v>1628</v>
      </c>
      <c r="AT5" s="4">
        <v>0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BC9"/>
  <sheetViews>
    <sheetView workbookViewId="0">
      <selection activeCell="B7" sqref="B7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490</v>
      </c>
      <c r="B2" s="4">
        <v>1</v>
      </c>
      <c r="C2" s="4" t="s">
        <v>1773</v>
      </c>
      <c r="D2" s="4" t="s">
        <v>86</v>
      </c>
      <c r="E2" s="4">
        <f>1499/1.23</f>
        <v>1218.69918699187</v>
      </c>
      <c r="F2" s="4">
        <v>1</v>
      </c>
      <c r="I2" s="4">
        <v>0</v>
      </c>
      <c r="Z2" s="4" t="s">
        <v>80</v>
      </c>
      <c r="AD2" s="4" t="s">
        <v>1774</v>
      </c>
      <c r="AE2" s="5" t="s">
        <v>2202</v>
      </c>
      <c r="AF2" s="4" t="s">
        <v>658</v>
      </c>
      <c r="AG2" s="4" t="s">
        <v>1775</v>
      </c>
      <c r="AH2" s="4" t="s">
        <v>1776</v>
      </c>
      <c r="AI2" s="4" t="s">
        <v>1775</v>
      </c>
      <c r="AJ2" s="5" t="s">
        <v>121</v>
      </c>
      <c r="AM2" s="4">
        <v>0</v>
      </c>
      <c r="AO2" s="10">
        <v>42005</v>
      </c>
      <c r="AP2" s="4">
        <v>1</v>
      </c>
      <c r="AQ2" s="5" t="s">
        <v>263</v>
      </c>
      <c r="AR2" s="4">
        <v>1</v>
      </c>
      <c r="AS2" s="5" t="s">
        <v>1777</v>
      </c>
      <c r="AT2" s="4">
        <v>0</v>
      </c>
    </row>
    <row r="3" spans="1:55" s="4" customFormat="1" ht="15">
      <c r="A3" s="4">
        <f>A2+1</f>
        <v>491</v>
      </c>
      <c r="B3" s="4">
        <v>1</v>
      </c>
      <c r="C3" s="4" t="s">
        <v>1778</v>
      </c>
      <c r="D3" s="4" t="s">
        <v>86</v>
      </c>
      <c r="E3" s="4">
        <f t="shared" ref="E3:E9" si="0">1499/1.23</f>
        <v>1218.69918699187</v>
      </c>
      <c r="F3" s="4">
        <v>1</v>
      </c>
      <c r="I3" s="4">
        <v>0</v>
      </c>
      <c r="Z3" s="4" t="s">
        <v>80</v>
      </c>
      <c r="AD3" s="4" t="s">
        <v>1779</v>
      </c>
      <c r="AE3" s="5" t="s">
        <v>2203</v>
      </c>
      <c r="AF3" s="4" t="s">
        <v>659</v>
      </c>
      <c r="AG3" s="4" t="s">
        <v>1780</v>
      </c>
      <c r="AH3" s="4" t="s">
        <v>1781</v>
      </c>
      <c r="AI3" s="4" t="s">
        <v>1780</v>
      </c>
      <c r="AJ3" s="5" t="s">
        <v>122</v>
      </c>
      <c r="AM3" s="4">
        <v>0</v>
      </c>
      <c r="AO3" s="10">
        <v>42005</v>
      </c>
      <c r="AP3" s="4">
        <v>1</v>
      </c>
      <c r="AQ3" s="5" t="s">
        <v>264</v>
      </c>
      <c r="AR3" s="4">
        <v>1</v>
      </c>
      <c r="AS3" s="5" t="s">
        <v>1782</v>
      </c>
      <c r="AT3" s="4">
        <v>0</v>
      </c>
    </row>
    <row r="4" spans="1:55" s="4" customFormat="1" ht="15">
      <c r="A4" s="4">
        <f t="shared" ref="A4:A9" si="1">A3+1</f>
        <v>492</v>
      </c>
      <c r="B4" s="4">
        <v>1</v>
      </c>
      <c r="C4" s="4" t="s">
        <v>1783</v>
      </c>
      <c r="D4" s="4" t="s">
        <v>86</v>
      </c>
      <c r="E4" s="4">
        <f t="shared" si="0"/>
        <v>1218.69918699187</v>
      </c>
      <c r="F4" s="4">
        <v>1</v>
      </c>
      <c r="I4" s="4">
        <v>0</v>
      </c>
      <c r="Z4" s="4" t="s">
        <v>80</v>
      </c>
      <c r="AD4" s="4" t="s">
        <v>1784</v>
      </c>
      <c r="AE4" s="5" t="s">
        <v>2204</v>
      </c>
      <c r="AF4" s="4" t="s">
        <v>660</v>
      </c>
      <c r="AG4" s="4" t="s">
        <v>1785</v>
      </c>
      <c r="AH4" s="4" t="s">
        <v>1786</v>
      </c>
      <c r="AI4" s="4" t="s">
        <v>1785</v>
      </c>
      <c r="AJ4" s="5" t="s">
        <v>123</v>
      </c>
      <c r="AM4" s="4">
        <v>0</v>
      </c>
      <c r="AO4" s="10">
        <v>42005</v>
      </c>
      <c r="AP4" s="4">
        <v>1</v>
      </c>
      <c r="AQ4" s="5" t="s">
        <v>265</v>
      </c>
      <c r="AR4" s="4">
        <v>1</v>
      </c>
      <c r="AS4" s="5" t="s">
        <v>1787</v>
      </c>
      <c r="AT4" s="4">
        <v>0</v>
      </c>
    </row>
    <row r="5" spans="1:55" s="4" customFormat="1" ht="15">
      <c r="A5" s="4">
        <f t="shared" si="1"/>
        <v>493</v>
      </c>
      <c r="B5" s="4">
        <v>1</v>
      </c>
      <c r="C5" s="4" t="s">
        <v>1788</v>
      </c>
      <c r="D5" s="4" t="s">
        <v>86</v>
      </c>
      <c r="E5" s="4">
        <f t="shared" si="0"/>
        <v>1218.69918699187</v>
      </c>
      <c r="F5" s="4">
        <v>1</v>
      </c>
      <c r="I5" s="4">
        <v>0</v>
      </c>
      <c r="Z5" s="4" t="s">
        <v>80</v>
      </c>
      <c r="AD5" s="4" t="s">
        <v>1789</v>
      </c>
      <c r="AE5" s="5" t="s">
        <v>2205</v>
      </c>
      <c r="AF5" s="4" t="s">
        <v>661</v>
      </c>
      <c r="AG5" s="4" t="s">
        <v>1790</v>
      </c>
      <c r="AH5" s="4" t="s">
        <v>1791</v>
      </c>
      <c r="AI5" s="4" t="s">
        <v>1790</v>
      </c>
      <c r="AJ5" s="5" t="s">
        <v>378</v>
      </c>
      <c r="AM5" s="4">
        <v>0</v>
      </c>
      <c r="AO5" s="10">
        <v>43191</v>
      </c>
      <c r="AP5" s="4">
        <v>1</v>
      </c>
      <c r="AQ5" s="5" t="s">
        <v>379</v>
      </c>
      <c r="AR5" s="4">
        <v>1</v>
      </c>
      <c r="AS5" s="5" t="s">
        <v>1792</v>
      </c>
      <c r="AT5" s="4">
        <v>0</v>
      </c>
    </row>
    <row r="6" spans="1:55" s="4" customFormat="1" ht="15">
      <c r="A6" s="4">
        <f t="shared" si="1"/>
        <v>494</v>
      </c>
      <c r="B6" s="4">
        <v>0</v>
      </c>
      <c r="C6" s="4" t="s">
        <v>1793</v>
      </c>
      <c r="D6" s="4" t="s">
        <v>86</v>
      </c>
      <c r="E6" s="4">
        <f t="shared" si="0"/>
        <v>1218.69918699187</v>
      </c>
      <c r="F6" s="4">
        <v>1</v>
      </c>
      <c r="I6" s="4">
        <v>0</v>
      </c>
      <c r="Z6" s="4" t="s">
        <v>80</v>
      </c>
      <c r="AD6" s="4" t="s">
        <v>1794</v>
      </c>
      <c r="AE6" s="5" t="s">
        <v>2206</v>
      </c>
      <c r="AF6" s="4" t="s">
        <v>662</v>
      </c>
      <c r="AG6" s="4" t="s">
        <v>1795</v>
      </c>
      <c r="AH6" s="4" t="s">
        <v>1796</v>
      </c>
      <c r="AI6" s="4" t="s">
        <v>1795</v>
      </c>
      <c r="AJ6" s="5" t="s">
        <v>462</v>
      </c>
      <c r="AM6" s="4">
        <v>0</v>
      </c>
      <c r="AO6" s="10">
        <v>43191</v>
      </c>
      <c r="AP6" s="4">
        <v>1</v>
      </c>
      <c r="AQ6" s="5" t="s">
        <v>380</v>
      </c>
      <c r="AR6" s="4">
        <v>1</v>
      </c>
      <c r="AS6" s="5" t="s">
        <v>1797</v>
      </c>
      <c r="AT6" s="4">
        <v>0</v>
      </c>
    </row>
    <row r="7" spans="1:55" s="4" customFormat="1" ht="15">
      <c r="A7" s="4">
        <f t="shared" si="1"/>
        <v>495</v>
      </c>
      <c r="B7" s="4">
        <v>0</v>
      </c>
      <c r="C7" s="4" t="s">
        <v>1798</v>
      </c>
      <c r="D7" s="4" t="s">
        <v>86</v>
      </c>
      <c r="E7" s="4">
        <f t="shared" si="0"/>
        <v>1218.69918699187</v>
      </c>
      <c r="F7" s="4">
        <v>1</v>
      </c>
      <c r="I7" s="4">
        <v>0</v>
      </c>
      <c r="Z7" s="4" t="s">
        <v>80</v>
      </c>
      <c r="AD7" s="4" t="s">
        <v>1799</v>
      </c>
      <c r="AE7" s="5" t="s">
        <v>2207</v>
      </c>
      <c r="AF7" s="4" t="s">
        <v>663</v>
      </c>
      <c r="AG7" s="4" t="s">
        <v>1800</v>
      </c>
      <c r="AH7" s="4" t="s">
        <v>1801</v>
      </c>
      <c r="AI7" s="4" t="s">
        <v>1800</v>
      </c>
      <c r="AJ7" s="5" t="s">
        <v>381</v>
      </c>
      <c r="AM7" s="4">
        <v>0</v>
      </c>
      <c r="AO7" s="10">
        <v>43191</v>
      </c>
      <c r="AP7" s="4">
        <v>1</v>
      </c>
      <c r="AQ7" s="5" t="s">
        <v>382</v>
      </c>
      <c r="AR7" s="4">
        <v>1</v>
      </c>
      <c r="AS7" s="5" t="s">
        <v>1802</v>
      </c>
      <c r="AT7" s="4">
        <v>0</v>
      </c>
    </row>
    <row r="8" spans="1:55" ht="15">
      <c r="A8">
        <f t="shared" si="1"/>
        <v>496</v>
      </c>
      <c r="B8" s="4">
        <v>0</v>
      </c>
      <c r="C8" t="s">
        <v>1803</v>
      </c>
      <c r="D8" t="s">
        <v>86</v>
      </c>
      <c r="E8" s="4">
        <f t="shared" si="0"/>
        <v>1218.69918699187</v>
      </c>
      <c r="F8">
        <v>1</v>
      </c>
      <c r="I8" s="4">
        <v>0</v>
      </c>
      <c r="Z8" t="s">
        <v>80</v>
      </c>
      <c r="AD8" t="s">
        <v>1804</v>
      </c>
      <c r="AE8" s="2" t="s">
        <v>2208</v>
      </c>
      <c r="AF8" t="s">
        <v>664</v>
      </c>
      <c r="AG8" t="s">
        <v>1805</v>
      </c>
      <c r="AH8" t="s">
        <v>1806</v>
      </c>
      <c r="AI8" t="s">
        <v>1805</v>
      </c>
      <c r="AJ8" s="2" t="s">
        <v>383</v>
      </c>
      <c r="AM8">
        <v>0</v>
      </c>
      <c r="AO8" s="11">
        <v>43191</v>
      </c>
      <c r="AP8">
        <v>1</v>
      </c>
      <c r="AQ8" s="2" t="s">
        <v>384</v>
      </c>
      <c r="AR8">
        <v>1</v>
      </c>
      <c r="AS8" s="2" t="s">
        <v>1807</v>
      </c>
      <c r="AT8">
        <v>0</v>
      </c>
    </row>
    <row r="9" spans="1:55" s="12" customFormat="1" ht="15">
      <c r="A9" s="12">
        <f t="shared" si="1"/>
        <v>497</v>
      </c>
      <c r="B9" s="12">
        <v>0</v>
      </c>
      <c r="C9" s="12" t="s">
        <v>1808</v>
      </c>
      <c r="D9" s="12" t="s">
        <v>86</v>
      </c>
      <c r="E9" s="12">
        <f t="shared" si="0"/>
        <v>1218.69918699187</v>
      </c>
      <c r="F9" s="12">
        <v>1</v>
      </c>
      <c r="I9" s="4">
        <v>0</v>
      </c>
      <c r="Z9" s="12" t="s">
        <v>80</v>
      </c>
      <c r="AD9" s="12" t="s">
        <v>1809</v>
      </c>
      <c r="AE9" s="13" t="s">
        <v>2209</v>
      </c>
      <c r="AF9" s="12" t="s">
        <v>665</v>
      </c>
      <c r="AG9" s="12" t="s">
        <v>1810</v>
      </c>
      <c r="AH9" s="12" t="s">
        <v>1811</v>
      </c>
      <c r="AI9" s="12" t="s">
        <v>1810</v>
      </c>
      <c r="AJ9" s="13" t="s">
        <v>385</v>
      </c>
      <c r="AM9" s="12">
        <v>0</v>
      </c>
      <c r="AO9" s="14">
        <v>43191</v>
      </c>
      <c r="AP9" s="12">
        <v>1</v>
      </c>
      <c r="AQ9" s="13" t="s">
        <v>386</v>
      </c>
      <c r="AR9" s="12">
        <v>1</v>
      </c>
      <c r="AS9" s="13" t="s">
        <v>1812</v>
      </c>
      <c r="AT9" s="12">
        <v>0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BC15"/>
  <sheetViews>
    <sheetView workbookViewId="0">
      <selection activeCell="A15" sqref="A15:XFD15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62.1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500</v>
      </c>
      <c r="B2" s="4">
        <v>1</v>
      </c>
      <c r="C2" s="4" t="s">
        <v>1549</v>
      </c>
      <c r="D2" s="4" t="s">
        <v>86</v>
      </c>
      <c r="E2" s="4">
        <f>1699/1.23</f>
        <v>1381.30081300813</v>
      </c>
      <c r="F2" s="4">
        <v>1</v>
      </c>
      <c r="I2" s="4">
        <f>1699-1299</f>
        <v>400</v>
      </c>
      <c r="Z2" s="4" t="s">
        <v>80</v>
      </c>
      <c r="AD2" s="4" t="s">
        <v>1550</v>
      </c>
      <c r="AE2" s="5" t="s">
        <v>2210</v>
      </c>
      <c r="AF2" s="4" t="s">
        <v>666</v>
      </c>
      <c r="AG2" s="4" t="s">
        <v>1551</v>
      </c>
      <c r="AH2" s="4" t="s">
        <v>1552</v>
      </c>
      <c r="AI2" s="4" t="s">
        <v>1551</v>
      </c>
      <c r="AJ2" s="5" t="s">
        <v>124</v>
      </c>
      <c r="AM2" s="4">
        <v>0</v>
      </c>
      <c r="AO2" s="10">
        <v>42005</v>
      </c>
      <c r="AP2" s="4">
        <v>1</v>
      </c>
      <c r="AQ2" s="5" t="s">
        <v>221</v>
      </c>
      <c r="AR2" s="4">
        <v>1</v>
      </c>
      <c r="AS2" s="5" t="s">
        <v>1553</v>
      </c>
      <c r="AT2" s="4">
        <v>0</v>
      </c>
    </row>
    <row r="3" spans="1:55" s="4" customFormat="1" ht="15">
      <c r="A3" s="4">
        <v>501</v>
      </c>
      <c r="B3" s="4">
        <v>1</v>
      </c>
      <c r="C3" s="4" t="s">
        <v>1813</v>
      </c>
      <c r="D3" s="4" t="s">
        <v>86</v>
      </c>
      <c r="E3" s="4">
        <f t="shared" ref="E3:E15" si="0">1699/1.23</f>
        <v>1381.30081300813</v>
      </c>
      <c r="F3" s="4">
        <v>1</v>
      </c>
      <c r="I3" s="4">
        <v>0</v>
      </c>
      <c r="Z3" s="4" t="s">
        <v>80</v>
      </c>
      <c r="AD3" s="4" t="s">
        <v>1814</v>
      </c>
      <c r="AE3" s="5" t="s">
        <v>2211</v>
      </c>
      <c r="AF3" s="4" t="s">
        <v>667</v>
      </c>
      <c r="AG3" s="4" t="s">
        <v>1815</v>
      </c>
      <c r="AH3" s="4" t="s">
        <v>1816</v>
      </c>
      <c r="AI3" s="4" t="s">
        <v>1815</v>
      </c>
      <c r="AJ3" s="5" t="s">
        <v>125</v>
      </c>
      <c r="AM3" s="4">
        <v>0</v>
      </c>
      <c r="AO3" s="10">
        <v>42005</v>
      </c>
      <c r="AP3" s="4">
        <v>1</v>
      </c>
      <c r="AQ3" s="5" t="s">
        <v>222</v>
      </c>
      <c r="AR3" s="4">
        <v>1</v>
      </c>
      <c r="AS3" s="5" t="s">
        <v>1817</v>
      </c>
      <c r="AT3" s="4">
        <v>0</v>
      </c>
    </row>
    <row r="4" spans="1:55" s="4" customFormat="1" ht="15">
      <c r="A4" s="4">
        <v>502</v>
      </c>
      <c r="B4" s="4">
        <v>1</v>
      </c>
      <c r="C4" s="4" t="s">
        <v>1554</v>
      </c>
      <c r="D4" s="4" t="s">
        <v>86</v>
      </c>
      <c r="E4" s="4">
        <f t="shared" si="0"/>
        <v>1381.30081300813</v>
      </c>
      <c r="F4" s="4">
        <v>1</v>
      </c>
      <c r="I4" s="4">
        <f>1699-1299</f>
        <v>400</v>
      </c>
      <c r="Z4" s="4" t="s">
        <v>80</v>
      </c>
      <c r="AD4" s="4" t="s">
        <v>1555</v>
      </c>
      <c r="AE4" s="5" t="s">
        <v>2212</v>
      </c>
      <c r="AF4" s="4" t="s">
        <v>668</v>
      </c>
      <c r="AG4" s="4" t="s">
        <v>1556</v>
      </c>
      <c r="AH4" s="4" t="s">
        <v>1557</v>
      </c>
      <c r="AI4" s="4" t="s">
        <v>1556</v>
      </c>
      <c r="AJ4" s="5" t="s">
        <v>126</v>
      </c>
      <c r="AM4" s="4">
        <v>0</v>
      </c>
      <c r="AO4" s="10">
        <v>42005</v>
      </c>
      <c r="AP4" s="4">
        <v>1</v>
      </c>
      <c r="AQ4" s="5" t="s">
        <v>223</v>
      </c>
      <c r="AR4" s="4">
        <v>1</v>
      </c>
      <c r="AS4" s="5" t="s">
        <v>1558</v>
      </c>
      <c r="AT4" s="4">
        <v>0</v>
      </c>
    </row>
    <row r="5" spans="1:55" s="4" customFormat="1" ht="15">
      <c r="A5" s="4">
        <v>503</v>
      </c>
      <c r="B5" s="4">
        <v>1</v>
      </c>
      <c r="C5" s="4" t="s">
        <v>1559</v>
      </c>
      <c r="D5" s="4" t="s">
        <v>86</v>
      </c>
      <c r="E5" s="4">
        <f t="shared" si="0"/>
        <v>1381.30081300813</v>
      </c>
      <c r="F5" s="4">
        <v>1</v>
      </c>
      <c r="I5" s="4">
        <f>1699-1299</f>
        <v>400</v>
      </c>
      <c r="Z5" s="4" t="s">
        <v>80</v>
      </c>
      <c r="AD5" s="4" t="s">
        <v>1560</v>
      </c>
      <c r="AE5" s="5" t="s">
        <v>2213</v>
      </c>
      <c r="AF5" s="4" t="s">
        <v>669</v>
      </c>
      <c r="AG5" s="4" t="s">
        <v>1561</v>
      </c>
      <c r="AH5" s="4" t="s">
        <v>1562</v>
      </c>
      <c r="AI5" s="4" t="s">
        <v>1561</v>
      </c>
      <c r="AJ5" s="5" t="s">
        <v>127</v>
      </c>
      <c r="AM5" s="4">
        <v>0</v>
      </c>
      <c r="AO5" s="10">
        <v>42005</v>
      </c>
      <c r="AP5" s="4">
        <v>1</v>
      </c>
      <c r="AQ5" s="5" t="s">
        <v>224</v>
      </c>
      <c r="AR5" s="4">
        <v>1</v>
      </c>
      <c r="AS5" s="5" t="s">
        <v>1563</v>
      </c>
      <c r="AT5" s="4">
        <v>0</v>
      </c>
    </row>
    <row r="6" spans="1:55" s="4" customFormat="1" ht="15">
      <c r="A6" s="4">
        <v>504</v>
      </c>
      <c r="B6" s="4">
        <v>1</v>
      </c>
      <c r="C6" s="4" t="s">
        <v>1564</v>
      </c>
      <c r="D6" s="4" t="s">
        <v>86</v>
      </c>
      <c r="E6" s="4">
        <f t="shared" si="0"/>
        <v>1381.30081300813</v>
      </c>
      <c r="F6" s="4">
        <v>1</v>
      </c>
      <c r="I6" s="4">
        <f>1699-1299</f>
        <v>400</v>
      </c>
      <c r="Z6" s="4" t="s">
        <v>80</v>
      </c>
      <c r="AD6" s="4" t="s">
        <v>1565</v>
      </c>
      <c r="AE6" s="5" t="s">
        <v>2214</v>
      </c>
      <c r="AF6" s="4" t="s">
        <v>670</v>
      </c>
      <c r="AG6" s="4" t="s">
        <v>1566</v>
      </c>
      <c r="AH6" s="4" t="s">
        <v>1567</v>
      </c>
      <c r="AI6" s="4" t="s">
        <v>1566</v>
      </c>
      <c r="AJ6" s="5" t="s">
        <v>220</v>
      </c>
      <c r="AM6" s="4">
        <v>0</v>
      </c>
      <c r="AO6" s="10">
        <v>42005</v>
      </c>
      <c r="AP6" s="4">
        <v>1</v>
      </c>
      <c r="AQ6" s="5" t="s">
        <v>225</v>
      </c>
      <c r="AR6" s="4">
        <v>1</v>
      </c>
      <c r="AS6" s="5" t="s">
        <v>1568</v>
      </c>
      <c r="AT6" s="4">
        <v>0</v>
      </c>
    </row>
    <row r="7" spans="1:55" s="4" customFormat="1" ht="15">
      <c r="A7" s="4">
        <v>505</v>
      </c>
      <c r="B7" s="4">
        <v>1</v>
      </c>
      <c r="C7" s="4" t="s">
        <v>1818</v>
      </c>
      <c r="D7" s="4" t="s">
        <v>86</v>
      </c>
      <c r="E7" s="4">
        <f t="shared" si="0"/>
        <v>1381.30081300813</v>
      </c>
      <c r="F7" s="4">
        <v>1</v>
      </c>
      <c r="I7" s="4">
        <v>0</v>
      </c>
      <c r="Z7" s="4" t="s">
        <v>80</v>
      </c>
      <c r="AD7" s="4" t="s">
        <v>1819</v>
      </c>
      <c r="AE7" s="5" t="s">
        <v>2215</v>
      </c>
      <c r="AF7" s="4" t="s">
        <v>671</v>
      </c>
      <c r="AG7" s="4" t="s">
        <v>1820</v>
      </c>
      <c r="AH7" s="4" t="s">
        <v>1821</v>
      </c>
      <c r="AI7" s="4" t="s">
        <v>1820</v>
      </c>
      <c r="AJ7" s="5" t="s">
        <v>387</v>
      </c>
      <c r="AM7" s="4">
        <v>0</v>
      </c>
      <c r="AO7" s="10">
        <v>43191</v>
      </c>
      <c r="AP7" s="4">
        <v>1</v>
      </c>
      <c r="AQ7" s="5" t="s">
        <v>388</v>
      </c>
      <c r="AR7" s="4">
        <v>1</v>
      </c>
      <c r="AS7" s="5" t="s">
        <v>1822</v>
      </c>
      <c r="AT7" s="4">
        <v>0</v>
      </c>
    </row>
    <row r="8" spans="1:55" s="4" customFormat="1" ht="15">
      <c r="A8" s="4">
        <v>506</v>
      </c>
      <c r="B8" s="4">
        <v>0</v>
      </c>
      <c r="C8" s="4" t="s">
        <v>1823</v>
      </c>
      <c r="D8" s="4" t="s">
        <v>86</v>
      </c>
      <c r="E8" s="4">
        <f t="shared" si="0"/>
        <v>1381.30081300813</v>
      </c>
      <c r="F8" s="4">
        <v>1</v>
      </c>
      <c r="I8" s="4">
        <v>0</v>
      </c>
      <c r="Z8" s="4" t="s">
        <v>80</v>
      </c>
      <c r="AD8" s="4" t="s">
        <v>1824</v>
      </c>
      <c r="AE8" s="5" t="s">
        <v>2216</v>
      </c>
      <c r="AF8" s="4" t="s">
        <v>672</v>
      </c>
      <c r="AG8" s="4" t="s">
        <v>1825</v>
      </c>
      <c r="AH8" s="4" t="s">
        <v>1826</v>
      </c>
      <c r="AI8" s="4" t="s">
        <v>1825</v>
      </c>
      <c r="AJ8" s="5" t="s">
        <v>463</v>
      </c>
      <c r="AM8" s="4">
        <v>0</v>
      </c>
      <c r="AO8" s="10">
        <v>43191</v>
      </c>
      <c r="AP8" s="4">
        <v>1</v>
      </c>
      <c r="AQ8" s="5" t="s">
        <v>389</v>
      </c>
      <c r="AR8" s="4">
        <v>1</v>
      </c>
      <c r="AS8" s="5" t="s">
        <v>1827</v>
      </c>
      <c r="AT8" s="4">
        <v>0</v>
      </c>
    </row>
    <row r="9" spans="1:55" s="4" customFormat="1" ht="15">
      <c r="A9" s="4">
        <v>507</v>
      </c>
      <c r="B9" s="4">
        <v>0</v>
      </c>
      <c r="C9" s="4" t="s">
        <v>1828</v>
      </c>
      <c r="D9" s="4" t="s">
        <v>86</v>
      </c>
      <c r="E9" s="4">
        <f t="shared" si="0"/>
        <v>1381.30081300813</v>
      </c>
      <c r="F9" s="4">
        <v>1</v>
      </c>
      <c r="I9" s="4">
        <v>0</v>
      </c>
      <c r="Z9" s="4" t="s">
        <v>80</v>
      </c>
      <c r="AD9" s="4" t="s">
        <v>1829</v>
      </c>
      <c r="AE9" s="5" t="s">
        <v>2217</v>
      </c>
      <c r="AF9" s="4" t="s">
        <v>673</v>
      </c>
      <c r="AG9" s="4" t="s">
        <v>1830</v>
      </c>
      <c r="AH9" s="4" t="s">
        <v>1831</v>
      </c>
      <c r="AI9" s="4" t="s">
        <v>1830</v>
      </c>
      <c r="AJ9" s="5" t="s">
        <v>390</v>
      </c>
      <c r="AM9" s="4">
        <v>0</v>
      </c>
      <c r="AO9" s="10">
        <v>43191</v>
      </c>
      <c r="AP9" s="4">
        <v>1</v>
      </c>
      <c r="AQ9" s="5" t="s">
        <v>391</v>
      </c>
      <c r="AR9" s="4">
        <v>1</v>
      </c>
      <c r="AS9" s="5" t="s">
        <v>1832</v>
      </c>
      <c r="AT9" s="4">
        <v>0</v>
      </c>
    </row>
    <row r="10" spans="1:55" s="4" customFormat="1" ht="15">
      <c r="A10" s="4">
        <v>508</v>
      </c>
      <c r="B10" s="4">
        <v>0</v>
      </c>
      <c r="C10" s="4" t="s">
        <v>1833</v>
      </c>
      <c r="D10" s="4" t="s">
        <v>86</v>
      </c>
      <c r="E10" s="4">
        <f t="shared" si="0"/>
        <v>1381.30081300813</v>
      </c>
      <c r="F10" s="4">
        <v>1</v>
      </c>
      <c r="I10" s="4">
        <v>0</v>
      </c>
      <c r="Z10" s="4" t="s">
        <v>80</v>
      </c>
      <c r="AD10" s="4" t="s">
        <v>1834</v>
      </c>
      <c r="AE10" s="5" t="s">
        <v>2218</v>
      </c>
      <c r="AF10" s="4" t="s">
        <v>674</v>
      </c>
      <c r="AG10" s="4" t="s">
        <v>1835</v>
      </c>
      <c r="AH10" s="4" t="s">
        <v>1836</v>
      </c>
      <c r="AI10" s="4" t="s">
        <v>1835</v>
      </c>
      <c r="AJ10" s="5" t="s">
        <v>392</v>
      </c>
      <c r="AM10" s="4">
        <v>0</v>
      </c>
      <c r="AO10" s="10">
        <v>43191</v>
      </c>
      <c r="AP10" s="4">
        <v>1</v>
      </c>
      <c r="AQ10" s="5" t="s">
        <v>393</v>
      </c>
      <c r="AR10" s="4">
        <v>1</v>
      </c>
      <c r="AS10" s="5" t="s">
        <v>1837</v>
      </c>
      <c r="AT10" s="4">
        <v>0</v>
      </c>
    </row>
    <row r="11" spans="1:55" s="4" customFormat="1" ht="15">
      <c r="A11" s="4">
        <v>509</v>
      </c>
      <c r="B11" s="4">
        <v>0</v>
      </c>
      <c r="C11" s="4" t="s">
        <v>1838</v>
      </c>
      <c r="D11" s="4" t="s">
        <v>86</v>
      </c>
      <c r="E11" s="4">
        <f t="shared" si="0"/>
        <v>1381.30081300813</v>
      </c>
      <c r="F11" s="4">
        <v>1</v>
      </c>
      <c r="I11" s="4">
        <v>0</v>
      </c>
      <c r="Z11" s="4" t="s">
        <v>80</v>
      </c>
      <c r="AD11" s="4" t="s">
        <v>1839</v>
      </c>
      <c r="AE11" s="5" t="s">
        <v>2219</v>
      </c>
      <c r="AF11" s="4" t="s">
        <v>675</v>
      </c>
      <c r="AG11" s="4" t="s">
        <v>1840</v>
      </c>
      <c r="AH11" s="4" t="s">
        <v>1841</v>
      </c>
      <c r="AI11" s="4" t="s">
        <v>1840</v>
      </c>
      <c r="AJ11" s="5" t="s">
        <v>503</v>
      </c>
      <c r="AM11" s="4">
        <v>0</v>
      </c>
      <c r="AO11" s="10">
        <v>43191</v>
      </c>
      <c r="AP11" s="4">
        <v>1</v>
      </c>
      <c r="AQ11" s="4" t="s">
        <v>504</v>
      </c>
      <c r="AR11" s="4">
        <v>1</v>
      </c>
      <c r="AS11" s="5" t="s">
        <v>1842</v>
      </c>
      <c r="AT11" s="4">
        <v>0</v>
      </c>
    </row>
    <row r="12" spans="1:55" s="12" customFormat="1" ht="15">
      <c r="A12" s="12">
        <v>510</v>
      </c>
      <c r="B12" s="12">
        <v>0</v>
      </c>
      <c r="C12" s="12" t="s">
        <v>1843</v>
      </c>
      <c r="D12" s="12" t="s">
        <v>86</v>
      </c>
      <c r="E12" s="4">
        <f t="shared" si="0"/>
        <v>1381.30081300813</v>
      </c>
      <c r="F12" s="12">
        <v>1</v>
      </c>
      <c r="I12" s="4">
        <v>0</v>
      </c>
      <c r="Z12" s="12" t="s">
        <v>80</v>
      </c>
      <c r="AD12" s="12" t="s">
        <v>1844</v>
      </c>
      <c r="AE12" s="13" t="s">
        <v>2220</v>
      </c>
      <c r="AF12" s="12" t="s">
        <v>676</v>
      </c>
      <c r="AG12" s="12" t="s">
        <v>1845</v>
      </c>
      <c r="AH12" s="12" t="s">
        <v>1846</v>
      </c>
      <c r="AI12" s="12" t="s">
        <v>1845</v>
      </c>
      <c r="AJ12" s="13" t="s">
        <v>480</v>
      </c>
      <c r="AM12" s="12">
        <v>0</v>
      </c>
      <c r="AO12" s="14">
        <v>43525</v>
      </c>
      <c r="AP12" s="12">
        <v>1</v>
      </c>
      <c r="AQ12" s="13" t="s">
        <v>481</v>
      </c>
      <c r="AR12" s="12">
        <v>1</v>
      </c>
      <c r="AS12" s="13" t="s">
        <v>1847</v>
      </c>
      <c r="AT12" s="12">
        <v>0</v>
      </c>
    </row>
    <row r="13" spans="1:55" s="12" customFormat="1" ht="15">
      <c r="A13" s="12">
        <v>511</v>
      </c>
      <c r="B13" s="12">
        <v>0</v>
      </c>
      <c r="C13" s="12" t="s">
        <v>1848</v>
      </c>
      <c r="D13" s="12" t="s">
        <v>86</v>
      </c>
      <c r="E13" s="4">
        <f t="shared" si="0"/>
        <v>1381.30081300813</v>
      </c>
      <c r="F13" s="12">
        <v>1</v>
      </c>
      <c r="I13" s="4">
        <v>0</v>
      </c>
      <c r="Z13" s="12" t="s">
        <v>80</v>
      </c>
      <c r="AD13" s="12" t="s">
        <v>1849</v>
      </c>
      <c r="AE13" s="13" t="s">
        <v>2221</v>
      </c>
      <c r="AF13" s="12" t="s">
        <v>677</v>
      </c>
      <c r="AG13" s="12" t="s">
        <v>1850</v>
      </c>
      <c r="AH13" s="12" t="s">
        <v>1851</v>
      </c>
      <c r="AI13" s="12" t="s">
        <v>1850</v>
      </c>
      <c r="AJ13" s="13" t="s">
        <v>482</v>
      </c>
      <c r="AM13" s="12">
        <v>0</v>
      </c>
      <c r="AO13" s="14">
        <v>43525</v>
      </c>
      <c r="AP13" s="12">
        <v>1</v>
      </c>
      <c r="AQ13" s="13" t="s">
        <v>483</v>
      </c>
      <c r="AR13" s="12">
        <v>1</v>
      </c>
      <c r="AS13" s="13" t="s">
        <v>1852</v>
      </c>
      <c r="AT13" s="12">
        <v>0</v>
      </c>
    </row>
    <row r="15" spans="1:55" s="4" customFormat="1" ht="15">
      <c r="A15" s="4">
        <v>514</v>
      </c>
      <c r="B15" s="4">
        <v>1</v>
      </c>
      <c r="C15" s="4" t="s">
        <v>2469</v>
      </c>
      <c r="D15" s="4" t="s">
        <v>86</v>
      </c>
      <c r="E15" s="4">
        <f t="shared" si="0"/>
        <v>1381.30081300813</v>
      </c>
      <c r="F15" s="4">
        <v>1</v>
      </c>
      <c r="I15" s="4">
        <f>1699-1299</f>
        <v>400</v>
      </c>
      <c r="Z15" s="4" t="s">
        <v>80</v>
      </c>
      <c r="AD15" s="4" t="s">
        <v>2470</v>
      </c>
      <c r="AE15" s="5" t="s">
        <v>2471</v>
      </c>
      <c r="AF15" s="4" t="s">
        <v>2472</v>
      </c>
      <c r="AG15" s="4" t="s">
        <v>2473</v>
      </c>
      <c r="AH15" s="4" t="s">
        <v>2474</v>
      </c>
      <c r="AI15" s="4" t="s">
        <v>2473</v>
      </c>
      <c r="AJ15" s="5" t="s">
        <v>2475</v>
      </c>
      <c r="AM15" s="4">
        <v>0</v>
      </c>
      <c r="AO15" s="10">
        <v>45717</v>
      </c>
      <c r="AP15" s="4">
        <v>1</v>
      </c>
      <c r="AQ15" s="18" t="s">
        <v>2476</v>
      </c>
      <c r="AR15" s="4">
        <v>1</v>
      </c>
      <c r="AS15" s="5" t="s">
        <v>2477</v>
      </c>
      <c r="AT15" s="4">
        <v>0</v>
      </c>
    </row>
  </sheetData>
  <hyperlinks>
    <hyperlink ref="AQ15" r:id="rId1" xr:uid="{44F759D0-9D5F-4A5D-A42A-CC1EFE86017C}"/>
  </hyperlinks>
  <pageMargins left="0.7" right="0.7" top="0.75" bottom="0.75" header="0.3" footer="0.3"/>
  <pageSetup paperSize="9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BC14"/>
  <sheetViews>
    <sheetView workbookViewId="0">
      <selection activeCell="A14" activeCellId="1" sqref="A1:XFD1 A14:XFD14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519</v>
      </c>
      <c r="B2" s="4">
        <v>0</v>
      </c>
      <c r="C2" s="4" t="s">
        <v>1569</v>
      </c>
      <c r="D2" s="4" t="s">
        <v>97</v>
      </c>
      <c r="E2" s="4">
        <f>1699/1.23</f>
        <v>1381.30081300813</v>
      </c>
      <c r="F2" s="4">
        <v>1</v>
      </c>
      <c r="I2" s="4">
        <f>1699-1229</f>
        <v>470</v>
      </c>
      <c r="Z2" s="4" t="s">
        <v>80</v>
      </c>
      <c r="AD2" s="4" t="s">
        <v>1570</v>
      </c>
      <c r="AE2" s="5" t="s">
        <v>2222</v>
      </c>
      <c r="AF2" s="4" t="s">
        <v>678</v>
      </c>
      <c r="AG2" s="4" t="s">
        <v>1571</v>
      </c>
      <c r="AH2" s="4" t="s">
        <v>1572</v>
      </c>
      <c r="AI2" s="4" t="s">
        <v>1571</v>
      </c>
      <c r="AJ2" s="5" t="s">
        <v>517</v>
      </c>
      <c r="AM2" s="4">
        <v>0</v>
      </c>
      <c r="AO2" s="10">
        <v>42005</v>
      </c>
      <c r="AP2" s="4">
        <v>1</v>
      </c>
      <c r="AQ2" t="s">
        <v>518</v>
      </c>
      <c r="AR2" s="4">
        <v>1</v>
      </c>
      <c r="AS2" s="5" t="s">
        <v>1573</v>
      </c>
      <c r="AT2" s="4">
        <v>0</v>
      </c>
    </row>
    <row r="3" spans="1:55" s="4" customFormat="1" ht="15">
      <c r="A3" s="4">
        <v>520</v>
      </c>
      <c r="B3" s="4">
        <v>1</v>
      </c>
      <c r="C3" s="4" t="s">
        <v>1574</v>
      </c>
      <c r="D3" s="4" t="s">
        <v>97</v>
      </c>
      <c r="E3" s="4">
        <f t="shared" ref="E3:E12" si="0">1699/1.23</f>
        <v>1381.30081300813</v>
      </c>
      <c r="F3" s="4">
        <v>1</v>
      </c>
      <c r="I3" s="4">
        <f>1699-1229</f>
        <v>470</v>
      </c>
      <c r="Z3" s="4" t="s">
        <v>80</v>
      </c>
      <c r="AD3" s="4" t="s">
        <v>1575</v>
      </c>
      <c r="AE3" s="5" t="s">
        <v>2223</v>
      </c>
      <c r="AF3" s="4" t="s">
        <v>679</v>
      </c>
      <c r="AG3" s="4" t="s">
        <v>1576</v>
      </c>
      <c r="AH3" s="4" t="s">
        <v>1577</v>
      </c>
      <c r="AI3" s="4" t="s">
        <v>1576</v>
      </c>
      <c r="AJ3" s="5" t="s">
        <v>128</v>
      </c>
      <c r="AM3" s="4">
        <v>0</v>
      </c>
      <c r="AO3" s="10">
        <v>42005</v>
      </c>
      <c r="AP3" s="4">
        <v>1</v>
      </c>
      <c r="AQ3" t="s">
        <v>519</v>
      </c>
      <c r="AR3" s="4">
        <v>1</v>
      </c>
      <c r="AS3" s="5" t="s">
        <v>1578</v>
      </c>
      <c r="AT3" s="4">
        <v>0</v>
      </c>
    </row>
    <row r="4" spans="1:55" s="4" customFormat="1" ht="15">
      <c r="A4" s="4">
        <v>521</v>
      </c>
      <c r="B4" s="4">
        <v>1</v>
      </c>
      <c r="C4" s="4" t="s">
        <v>1853</v>
      </c>
      <c r="D4" s="4" t="s">
        <v>97</v>
      </c>
      <c r="E4" s="4">
        <f t="shared" si="0"/>
        <v>1381.30081300813</v>
      </c>
      <c r="F4" s="4">
        <v>1</v>
      </c>
      <c r="I4" s="4">
        <v>0</v>
      </c>
      <c r="Z4" s="4" t="s">
        <v>80</v>
      </c>
      <c r="AD4" s="4" t="s">
        <v>1854</v>
      </c>
      <c r="AE4" s="5" t="s">
        <v>2224</v>
      </c>
      <c r="AF4" s="4" t="s">
        <v>680</v>
      </c>
      <c r="AG4" s="4" t="s">
        <v>1855</v>
      </c>
      <c r="AH4" s="4" t="s">
        <v>1856</v>
      </c>
      <c r="AI4" s="4" t="s">
        <v>1855</v>
      </c>
      <c r="AJ4" s="5" t="s">
        <v>129</v>
      </c>
      <c r="AM4" s="4">
        <v>0</v>
      </c>
      <c r="AO4" s="10">
        <v>42005</v>
      </c>
      <c r="AP4" s="4">
        <v>1</v>
      </c>
      <c r="AQ4" t="s">
        <v>520</v>
      </c>
      <c r="AR4" s="4">
        <v>1</v>
      </c>
      <c r="AS4" s="5" t="s">
        <v>1857</v>
      </c>
      <c r="AT4" s="4">
        <v>0</v>
      </c>
    </row>
    <row r="5" spans="1:55" s="4" customFormat="1" ht="15">
      <c r="A5" s="4">
        <v>522</v>
      </c>
      <c r="B5" s="4">
        <v>1</v>
      </c>
      <c r="C5" s="4" t="s">
        <v>1579</v>
      </c>
      <c r="D5" s="4" t="s">
        <v>97</v>
      </c>
      <c r="E5" s="4">
        <f t="shared" si="0"/>
        <v>1381.30081300813</v>
      </c>
      <c r="F5" s="4">
        <v>1</v>
      </c>
      <c r="I5" s="4">
        <f>1699-1229</f>
        <v>470</v>
      </c>
      <c r="Z5" s="4" t="s">
        <v>80</v>
      </c>
      <c r="AD5" s="4" t="s">
        <v>1580</v>
      </c>
      <c r="AE5" s="5" t="s">
        <v>2225</v>
      </c>
      <c r="AF5" s="4" t="s">
        <v>681</v>
      </c>
      <c r="AG5" s="4" t="s">
        <v>1581</v>
      </c>
      <c r="AH5" s="4" t="s">
        <v>1582</v>
      </c>
      <c r="AI5" s="4" t="s">
        <v>1581</v>
      </c>
      <c r="AJ5" s="5" t="s">
        <v>130</v>
      </c>
      <c r="AM5" s="4">
        <v>0</v>
      </c>
      <c r="AO5" s="10">
        <v>42005</v>
      </c>
      <c r="AP5" s="4">
        <v>1</v>
      </c>
      <c r="AQ5" t="s">
        <v>521</v>
      </c>
      <c r="AR5" s="4">
        <v>1</v>
      </c>
      <c r="AS5" s="5" t="s">
        <v>1583</v>
      </c>
      <c r="AT5" s="4">
        <v>0</v>
      </c>
    </row>
    <row r="6" spans="1:55" s="4" customFormat="1" ht="15">
      <c r="A6" s="4">
        <v>523</v>
      </c>
      <c r="B6" s="4">
        <v>1</v>
      </c>
      <c r="C6" s="4" t="s">
        <v>1858</v>
      </c>
      <c r="D6" s="4" t="s">
        <v>97</v>
      </c>
      <c r="E6" s="4">
        <f t="shared" si="0"/>
        <v>1381.30081300813</v>
      </c>
      <c r="F6" s="4">
        <v>1</v>
      </c>
      <c r="I6" s="4">
        <v>0</v>
      </c>
      <c r="Z6" s="4" t="s">
        <v>80</v>
      </c>
      <c r="AD6" s="4" t="s">
        <v>1859</v>
      </c>
      <c r="AE6" s="5" t="s">
        <v>2226</v>
      </c>
      <c r="AF6" s="4" t="s">
        <v>682</v>
      </c>
      <c r="AG6" s="4" t="s">
        <v>1860</v>
      </c>
      <c r="AH6" s="4" t="s">
        <v>1861</v>
      </c>
      <c r="AI6" s="4" t="s">
        <v>1860</v>
      </c>
      <c r="AJ6" s="5" t="s">
        <v>394</v>
      </c>
      <c r="AM6" s="4">
        <v>0</v>
      </c>
      <c r="AO6" s="10">
        <v>43191</v>
      </c>
      <c r="AP6" s="4">
        <v>1</v>
      </c>
      <c r="AQ6" t="s">
        <v>522</v>
      </c>
      <c r="AR6" s="4">
        <v>1</v>
      </c>
      <c r="AS6" s="5" t="s">
        <v>1862</v>
      </c>
      <c r="AT6" s="4">
        <v>0</v>
      </c>
    </row>
    <row r="7" spans="1:55" s="4" customFormat="1" ht="15">
      <c r="A7" s="4">
        <v>524</v>
      </c>
      <c r="B7" s="4">
        <v>0</v>
      </c>
      <c r="C7" s="4" t="s">
        <v>1863</v>
      </c>
      <c r="D7" s="4" t="s">
        <v>97</v>
      </c>
      <c r="E7" s="4">
        <f t="shared" si="0"/>
        <v>1381.30081300813</v>
      </c>
      <c r="F7" s="4">
        <v>1</v>
      </c>
      <c r="I7" s="4">
        <v>0</v>
      </c>
      <c r="Z7" s="4" t="s">
        <v>80</v>
      </c>
      <c r="AD7" s="4" t="s">
        <v>1864</v>
      </c>
      <c r="AE7" s="5" t="s">
        <v>2227</v>
      </c>
      <c r="AF7" s="4" t="s">
        <v>683</v>
      </c>
      <c r="AG7" s="4" t="s">
        <v>1865</v>
      </c>
      <c r="AH7" s="4" t="s">
        <v>1866</v>
      </c>
      <c r="AI7" s="4" t="s">
        <v>1865</v>
      </c>
      <c r="AJ7" s="5" t="s">
        <v>464</v>
      </c>
      <c r="AM7" s="4">
        <v>0</v>
      </c>
      <c r="AO7" s="10">
        <v>43191</v>
      </c>
      <c r="AP7" s="4">
        <v>1</v>
      </c>
      <c r="AQ7" t="s">
        <v>523</v>
      </c>
      <c r="AR7" s="4">
        <v>1</v>
      </c>
      <c r="AS7" s="5" t="s">
        <v>1867</v>
      </c>
      <c r="AT7" s="4">
        <v>0</v>
      </c>
    </row>
    <row r="8" spans="1:55" s="4" customFormat="1" ht="15">
      <c r="A8" s="4">
        <v>525</v>
      </c>
      <c r="B8" s="4">
        <v>0</v>
      </c>
      <c r="C8" s="4" t="s">
        <v>1868</v>
      </c>
      <c r="D8" s="4" t="s">
        <v>97</v>
      </c>
      <c r="E8" s="4">
        <f t="shared" si="0"/>
        <v>1381.30081300813</v>
      </c>
      <c r="F8" s="4">
        <v>1</v>
      </c>
      <c r="I8" s="4">
        <v>0</v>
      </c>
      <c r="Z8" s="4" t="s">
        <v>80</v>
      </c>
      <c r="AD8" s="4" t="s">
        <v>1869</v>
      </c>
      <c r="AE8" s="5" t="s">
        <v>2228</v>
      </c>
      <c r="AF8" s="4" t="s">
        <v>684</v>
      </c>
      <c r="AG8" s="4" t="s">
        <v>1870</v>
      </c>
      <c r="AH8" s="4" t="s">
        <v>1871</v>
      </c>
      <c r="AI8" s="4" t="s">
        <v>1870</v>
      </c>
      <c r="AJ8" s="5" t="s">
        <v>395</v>
      </c>
      <c r="AM8" s="4">
        <v>0</v>
      </c>
      <c r="AO8" s="10">
        <v>43191</v>
      </c>
      <c r="AP8" s="4">
        <v>1</v>
      </c>
      <c r="AQ8" t="s">
        <v>524</v>
      </c>
      <c r="AR8" s="4">
        <v>1</v>
      </c>
      <c r="AS8" s="5" t="s">
        <v>1872</v>
      </c>
      <c r="AT8" s="4">
        <v>0</v>
      </c>
    </row>
    <row r="9" spans="1:55" s="4" customFormat="1" ht="15">
      <c r="A9" s="4">
        <v>526</v>
      </c>
      <c r="B9" s="4">
        <v>0</v>
      </c>
      <c r="C9" s="4" t="s">
        <v>1873</v>
      </c>
      <c r="D9" s="4" t="s">
        <v>97</v>
      </c>
      <c r="E9" s="4">
        <f t="shared" si="0"/>
        <v>1381.30081300813</v>
      </c>
      <c r="F9" s="4">
        <v>1</v>
      </c>
      <c r="I9" s="4">
        <v>0</v>
      </c>
      <c r="Z9" s="4" t="s">
        <v>80</v>
      </c>
      <c r="AD9" s="4" t="s">
        <v>1874</v>
      </c>
      <c r="AE9" s="5" t="s">
        <v>2229</v>
      </c>
      <c r="AF9" s="4" t="s">
        <v>685</v>
      </c>
      <c r="AG9" s="4" t="s">
        <v>1875</v>
      </c>
      <c r="AH9" s="4" t="s">
        <v>1876</v>
      </c>
      <c r="AI9" s="4" t="s">
        <v>1875</v>
      </c>
      <c r="AJ9" s="5" t="s">
        <v>396</v>
      </c>
      <c r="AM9" s="4">
        <v>0</v>
      </c>
      <c r="AO9" s="10">
        <v>43191</v>
      </c>
      <c r="AP9" s="4">
        <v>1</v>
      </c>
      <c r="AQ9" t="s">
        <v>525</v>
      </c>
      <c r="AR9" s="4">
        <v>1</v>
      </c>
      <c r="AS9" s="5" t="s">
        <v>1877</v>
      </c>
      <c r="AT9" s="4">
        <v>0</v>
      </c>
    </row>
    <row r="10" spans="1:55" s="4" customFormat="1" ht="15">
      <c r="A10" s="4">
        <v>527</v>
      </c>
      <c r="B10" s="4">
        <v>0</v>
      </c>
      <c r="C10" s="4" t="s">
        <v>1878</v>
      </c>
      <c r="D10" s="4" t="s">
        <v>97</v>
      </c>
      <c r="E10" s="4">
        <f t="shared" si="0"/>
        <v>1381.30081300813</v>
      </c>
      <c r="F10" s="4">
        <v>1</v>
      </c>
      <c r="I10" s="4">
        <v>0</v>
      </c>
      <c r="Z10" s="4" t="s">
        <v>80</v>
      </c>
      <c r="AD10" s="4" t="s">
        <v>1879</v>
      </c>
      <c r="AE10" s="5" t="s">
        <v>2230</v>
      </c>
      <c r="AF10" s="4" t="s">
        <v>686</v>
      </c>
      <c r="AG10" s="4" t="s">
        <v>1880</v>
      </c>
      <c r="AH10" s="4" t="s">
        <v>1881</v>
      </c>
      <c r="AI10" s="4" t="s">
        <v>1880</v>
      </c>
      <c r="AJ10" s="5" t="s">
        <v>505</v>
      </c>
      <c r="AM10" s="4">
        <v>0</v>
      </c>
      <c r="AO10" s="10">
        <v>43191</v>
      </c>
      <c r="AP10" s="4">
        <v>1</v>
      </c>
      <c r="AQ10" s="4" t="s">
        <v>526</v>
      </c>
      <c r="AR10" s="4">
        <v>1</v>
      </c>
      <c r="AS10" s="5" t="s">
        <v>1882</v>
      </c>
      <c r="AT10" s="4">
        <v>0</v>
      </c>
    </row>
    <row r="11" spans="1:55" s="4" customFormat="1" ht="15">
      <c r="A11" s="4">
        <v>528</v>
      </c>
      <c r="B11" s="4">
        <v>1</v>
      </c>
      <c r="C11" s="4" t="s">
        <v>1584</v>
      </c>
      <c r="D11" s="4" t="s">
        <v>97</v>
      </c>
      <c r="E11" s="4">
        <f t="shared" si="0"/>
        <v>1381.30081300813</v>
      </c>
      <c r="F11" s="4">
        <v>1</v>
      </c>
      <c r="I11" s="4">
        <f>1699-1229</f>
        <v>470</v>
      </c>
      <c r="Z11" s="4" t="s">
        <v>80</v>
      </c>
      <c r="AD11" s="4" t="s">
        <v>1585</v>
      </c>
      <c r="AE11" s="5" t="s">
        <v>2231</v>
      </c>
      <c r="AF11" s="4" t="s">
        <v>687</v>
      </c>
      <c r="AG11" s="4" t="s">
        <v>1586</v>
      </c>
      <c r="AH11" s="4" t="s">
        <v>1587</v>
      </c>
      <c r="AI11" s="4" t="s">
        <v>1586</v>
      </c>
      <c r="AJ11" s="5" t="s">
        <v>572</v>
      </c>
      <c r="AM11" s="4">
        <v>0</v>
      </c>
      <c r="AO11" s="10">
        <v>43525</v>
      </c>
      <c r="AP11" s="4">
        <v>1</v>
      </c>
      <c r="AQ11" s="4" t="s">
        <v>573</v>
      </c>
      <c r="AR11" s="4">
        <v>1</v>
      </c>
      <c r="AS11" s="5" t="s">
        <v>1588</v>
      </c>
      <c r="AT11" s="4">
        <v>0</v>
      </c>
    </row>
    <row r="12" spans="1:55" s="12" customFormat="1" ht="15">
      <c r="A12" s="12">
        <v>529</v>
      </c>
      <c r="B12" s="12">
        <v>0</v>
      </c>
      <c r="C12" s="12" t="s">
        <v>1883</v>
      </c>
      <c r="D12" s="12" t="s">
        <v>97</v>
      </c>
      <c r="E12" s="4">
        <f t="shared" si="0"/>
        <v>1381.30081300813</v>
      </c>
      <c r="F12" s="12">
        <v>1</v>
      </c>
      <c r="I12" s="4">
        <v>0</v>
      </c>
      <c r="Z12" s="12" t="s">
        <v>80</v>
      </c>
      <c r="AD12" s="12" t="s">
        <v>1884</v>
      </c>
      <c r="AE12" s="13" t="s">
        <v>2232</v>
      </c>
      <c r="AF12" s="12" t="s">
        <v>688</v>
      </c>
      <c r="AG12" s="12" t="s">
        <v>1885</v>
      </c>
      <c r="AH12" s="12" t="s">
        <v>1886</v>
      </c>
      <c r="AI12" s="12" t="s">
        <v>1885</v>
      </c>
      <c r="AJ12" s="13" t="s">
        <v>484</v>
      </c>
      <c r="AM12" s="12">
        <v>0</v>
      </c>
      <c r="AO12" s="14">
        <v>43525</v>
      </c>
      <c r="AP12" s="12">
        <v>1</v>
      </c>
      <c r="AQ12" s="12" t="s">
        <v>527</v>
      </c>
      <c r="AR12" s="12">
        <v>1</v>
      </c>
      <c r="AS12" s="13" t="s">
        <v>1887</v>
      </c>
      <c r="AT12" s="12">
        <v>0</v>
      </c>
    </row>
    <row r="14" spans="1:55" s="4" customFormat="1" ht="15">
      <c r="A14" s="4">
        <v>513</v>
      </c>
      <c r="B14" s="4">
        <v>1</v>
      </c>
      <c r="C14" s="4" t="s">
        <v>2460</v>
      </c>
      <c r="D14" s="4" t="s">
        <v>97</v>
      </c>
      <c r="E14" s="4">
        <f>1699/1.23</f>
        <v>1381.30081300813</v>
      </c>
      <c r="F14" s="4">
        <v>1</v>
      </c>
      <c r="I14" s="4">
        <f>1699-1299</f>
        <v>400</v>
      </c>
      <c r="Z14" s="4" t="s">
        <v>80</v>
      </c>
      <c r="AD14" s="4" t="s">
        <v>2461</v>
      </c>
      <c r="AE14" s="5" t="s">
        <v>2462</v>
      </c>
      <c r="AF14" s="4" t="s">
        <v>2463</v>
      </c>
      <c r="AG14" s="4" t="s">
        <v>2464</v>
      </c>
      <c r="AH14" s="4" t="s">
        <v>2465</v>
      </c>
      <c r="AI14" s="4" t="s">
        <v>2464</v>
      </c>
      <c r="AJ14" s="5" t="s">
        <v>2466</v>
      </c>
      <c r="AM14" s="4">
        <v>0</v>
      </c>
      <c r="AO14" s="10">
        <v>45717</v>
      </c>
      <c r="AP14" s="4">
        <v>1</v>
      </c>
      <c r="AQ14" s="18" t="s">
        <v>2467</v>
      </c>
      <c r="AR14" s="4">
        <v>1</v>
      </c>
      <c r="AS14" s="5" t="s">
        <v>2468</v>
      </c>
      <c r="AT14" s="4">
        <v>0</v>
      </c>
    </row>
  </sheetData>
  <hyperlinks>
    <hyperlink ref="AQ14" r:id="rId1" display="http://www.schock.com.pl/img/schock/nemo_n-100/nemon100vanilla.png,http://www.schock.com.pl/img/schock/nemo_n-100/nemon100tech.png,https://www.schock.com.pl/img/schock/aranzacje/nemn100_0531280x1280.png,https://www.schock.com.pl/img/schock/aranzacje/nemn100_0541280x1280.png" xr:uid="{66132D24-CEB2-405E-9564-2953620AF14A}"/>
  </hyperlinks>
  <pageMargins left="0.7" right="0.7" top="0.75" bottom="0.75" header="0.3" footer="0.3"/>
  <pageSetup paperSize="9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BC7"/>
  <sheetViews>
    <sheetView workbookViewId="0">
      <selection activeCell="A7" sqref="A7:XFD7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17.5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customWidth="1"/>
    <col min="38" max="38" width="37.25" customWidth="1"/>
    <col min="39" max="39" width="36.875" customWidth="1"/>
    <col min="40" max="40" width="23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>
      <c r="A2" s="4">
        <v>570</v>
      </c>
      <c r="B2" s="4">
        <v>1</v>
      </c>
      <c r="C2" s="4" t="s">
        <v>1888</v>
      </c>
      <c r="D2" s="4" t="s">
        <v>86</v>
      </c>
      <c r="E2" s="4">
        <f>1149/1.23</f>
        <v>934.14634146341461</v>
      </c>
      <c r="F2" s="4">
        <v>1</v>
      </c>
      <c r="I2" s="4">
        <v>0</v>
      </c>
      <c r="Z2" s="4" t="s">
        <v>80</v>
      </c>
      <c r="AD2" s="4" t="s">
        <v>1889</v>
      </c>
      <c r="AE2" s="4" t="s">
        <v>1890</v>
      </c>
      <c r="AF2" s="4" t="s">
        <v>632</v>
      </c>
      <c r="AG2" s="4" t="s">
        <v>1891</v>
      </c>
      <c r="AH2" s="4" t="s">
        <v>1892</v>
      </c>
      <c r="AI2" s="4" t="s">
        <v>1891</v>
      </c>
      <c r="AJ2" s="4" t="s">
        <v>145</v>
      </c>
      <c r="AM2" s="4">
        <v>0</v>
      </c>
      <c r="AO2" s="6">
        <v>42005</v>
      </c>
      <c r="AP2" s="4">
        <v>1</v>
      </c>
      <c r="AR2" s="4">
        <v>0</v>
      </c>
      <c r="AS2" s="4" t="s">
        <v>1893</v>
      </c>
      <c r="AT2" s="4">
        <v>0</v>
      </c>
    </row>
    <row r="3" spans="1:55" s="4" customFormat="1">
      <c r="A3" s="4">
        <v>571</v>
      </c>
      <c r="B3" s="4">
        <v>1</v>
      </c>
      <c r="C3" s="4" t="s">
        <v>1894</v>
      </c>
      <c r="D3" s="4" t="s">
        <v>86</v>
      </c>
      <c r="E3" s="4">
        <f t="shared" ref="E3:E7" si="0">1149/1.23</f>
        <v>934.14634146341461</v>
      </c>
      <c r="F3" s="4">
        <v>1</v>
      </c>
      <c r="I3" s="4">
        <v>0</v>
      </c>
      <c r="Z3" s="4" t="s">
        <v>80</v>
      </c>
      <c r="AD3" s="4" t="s">
        <v>1895</v>
      </c>
      <c r="AE3" s="4" t="s">
        <v>1896</v>
      </c>
      <c r="AF3" s="4" t="s">
        <v>633</v>
      </c>
      <c r="AG3" s="4" t="s">
        <v>1897</v>
      </c>
      <c r="AH3" s="4" t="s">
        <v>1898</v>
      </c>
      <c r="AI3" s="4" t="s">
        <v>1897</v>
      </c>
      <c r="AJ3" s="4" t="s">
        <v>143</v>
      </c>
      <c r="AM3" s="4">
        <v>0</v>
      </c>
      <c r="AO3" s="6">
        <v>42005</v>
      </c>
      <c r="AP3" s="4">
        <v>1</v>
      </c>
      <c r="AR3" s="4">
        <v>0</v>
      </c>
      <c r="AS3" s="4" t="s">
        <v>1899</v>
      </c>
      <c r="AT3" s="4">
        <v>0</v>
      </c>
    </row>
    <row r="4" spans="1:55" s="4" customFormat="1">
      <c r="A4" s="4">
        <v>572</v>
      </c>
      <c r="B4" s="4">
        <v>1</v>
      </c>
      <c r="C4" s="4" t="s">
        <v>1900</v>
      </c>
      <c r="D4" s="4" t="s">
        <v>86</v>
      </c>
      <c r="E4" s="4">
        <f t="shared" si="0"/>
        <v>934.14634146341461</v>
      </c>
      <c r="F4" s="4">
        <v>1</v>
      </c>
      <c r="I4" s="4">
        <v>0</v>
      </c>
      <c r="Z4" s="4" t="s">
        <v>80</v>
      </c>
      <c r="AD4" s="4" t="s">
        <v>1901</v>
      </c>
      <c r="AE4" s="4" t="s">
        <v>1902</v>
      </c>
      <c r="AF4" s="4" t="s">
        <v>634</v>
      </c>
      <c r="AG4" s="4" t="s">
        <v>1903</v>
      </c>
      <c r="AH4" s="4" t="s">
        <v>1904</v>
      </c>
      <c r="AI4" s="4" t="s">
        <v>1903</v>
      </c>
      <c r="AJ4" s="4" t="s">
        <v>144</v>
      </c>
      <c r="AM4" s="4">
        <v>0</v>
      </c>
      <c r="AO4" s="6">
        <v>42005</v>
      </c>
      <c r="AP4" s="4">
        <v>1</v>
      </c>
      <c r="AR4" s="4">
        <v>0</v>
      </c>
      <c r="AS4" s="4" t="s">
        <v>1905</v>
      </c>
      <c r="AT4" s="4">
        <v>0</v>
      </c>
    </row>
    <row r="5" spans="1:55" s="4" customFormat="1">
      <c r="A5" s="4">
        <v>573</v>
      </c>
      <c r="B5" s="4">
        <v>1</v>
      </c>
      <c r="C5" s="4" t="s">
        <v>1906</v>
      </c>
      <c r="D5" s="4" t="s">
        <v>86</v>
      </c>
      <c r="E5" s="4">
        <f t="shared" si="0"/>
        <v>934.14634146341461</v>
      </c>
      <c r="F5" s="4">
        <v>1</v>
      </c>
      <c r="I5" s="4">
        <v>0</v>
      </c>
      <c r="Z5" s="4" t="s">
        <v>80</v>
      </c>
      <c r="AD5" s="4" t="s">
        <v>1907</v>
      </c>
      <c r="AE5" s="4" t="s">
        <v>1908</v>
      </c>
      <c r="AF5" s="4" t="s">
        <v>635</v>
      </c>
      <c r="AG5" s="4" t="s">
        <v>1909</v>
      </c>
      <c r="AH5" s="4" t="s">
        <v>1910</v>
      </c>
      <c r="AI5" s="4" t="s">
        <v>1909</v>
      </c>
      <c r="AJ5" s="4" t="s">
        <v>211</v>
      </c>
      <c r="AM5" s="4">
        <v>0</v>
      </c>
      <c r="AO5" s="6">
        <v>42005</v>
      </c>
      <c r="AP5" s="4">
        <v>1</v>
      </c>
      <c r="AR5" s="4">
        <v>0</v>
      </c>
      <c r="AS5" s="4" t="s">
        <v>1911</v>
      </c>
      <c r="AT5" s="4">
        <v>0</v>
      </c>
    </row>
    <row r="7" spans="1:55" s="4" customFormat="1">
      <c r="A7" s="4">
        <v>574</v>
      </c>
      <c r="B7" s="4">
        <v>1</v>
      </c>
      <c r="C7" s="4" t="s">
        <v>2487</v>
      </c>
      <c r="D7" s="4" t="s">
        <v>86</v>
      </c>
      <c r="E7" s="4">
        <f t="shared" si="0"/>
        <v>934.14634146341461</v>
      </c>
      <c r="F7" s="4">
        <v>1</v>
      </c>
      <c r="I7" s="4">
        <v>0</v>
      </c>
      <c r="Z7" s="4" t="s">
        <v>80</v>
      </c>
      <c r="AD7" s="4" t="s">
        <v>2488</v>
      </c>
      <c r="AE7" s="4" t="s">
        <v>2489</v>
      </c>
      <c r="AF7" s="4" t="s">
        <v>2490</v>
      </c>
      <c r="AG7" s="4" t="s">
        <v>2491</v>
      </c>
      <c r="AH7" s="4" t="s">
        <v>2492</v>
      </c>
      <c r="AI7" s="4" t="s">
        <v>2491</v>
      </c>
      <c r="AJ7" s="4" t="s">
        <v>2502</v>
      </c>
      <c r="AM7" s="4">
        <v>0</v>
      </c>
      <c r="AO7" s="19" t="s">
        <v>2493</v>
      </c>
      <c r="AP7" s="4">
        <v>1</v>
      </c>
      <c r="AQ7" s="18" t="s">
        <v>2520</v>
      </c>
      <c r="AR7" s="4">
        <v>0</v>
      </c>
      <c r="AS7" s="4" t="s">
        <v>2494</v>
      </c>
      <c r="AT7" s="4">
        <v>0</v>
      </c>
    </row>
  </sheetData>
  <hyperlinks>
    <hyperlink ref="AQ7" r:id="rId1" xr:uid="{B47FA4AB-3ED5-4FCC-B33C-AA09157991EF}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BC15"/>
  <sheetViews>
    <sheetView workbookViewId="0">
      <selection activeCell="A15" sqref="A15:XFD15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>
      <c r="A2" s="4">
        <v>580</v>
      </c>
      <c r="B2" s="4">
        <v>1</v>
      </c>
      <c r="C2" s="4" t="s">
        <v>1525</v>
      </c>
      <c r="D2" s="4" t="s">
        <v>86</v>
      </c>
      <c r="E2" s="4">
        <f>1499/1.23</f>
        <v>1218.69918699187</v>
      </c>
      <c r="F2" s="4">
        <v>1</v>
      </c>
      <c r="I2" s="4">
        <f>1499-1199</f>
        <v>300</v>
      </c>
      <c r="Z2" s="4" t="s">
        <v>80</v>
      </c>
      <c r="AD2" s="4" t="s">
        <v>1526</v>
      </c>
      <c r="AE2" s="4" t="s">
        <v>1527</v>
      </c>
      <c r="AF2" s="4" t="s">
        <v>636</v>
      </c>
      <c r="AG2" s="4" t="s">
        <v>1528</v>
      </c>
      <c r="AH2" s="4" t="s">
        <v>1529</v>
      </c>
      <c r="AI2" s="4" t="s">
        <v>1528</v>
      </c>
      <c r="AJ2" s="4" t="s">
        <v>146</v>
      </c>
      <c r="AM2" s="4">
        <v>0</v>
      </c>
      <c r="AO2" s="6">
        <v>42005</v>
      </c>
      <c r="AP2" s="4">
        <v>1</v>
      </c>
      <c r="AR2" s="4">
        <v>0</v>
      </c>
      <c r="AS2" s="4" t="s">
        <v>1530</v>
      </c>
      <c r="AT2" s="4">
        <v>0</v>
      </c>
    </row>
    <row r="3" spans="1:55" s="4" customFormat="1">
      <c r="A3" s="4">
        <v>581</v>
      </c>
      <c r="B3" s="4">
        <v>1</v>
      </c>
      <c r="C3" s="4" t="s">
        <v>1912</v>
      </c>
      <c r="D3" s="4" t="s">
        <v>86</v>
      </c>
      <c r="E3" s="4">
        <f t="shared" ref="E3:E13" si="0">1499/1.23</f>
        <v>1218.69918699187</v>
      </c>
      <c r="F3" s="4">
        <v>1</v>
      </c>
      <c r="I3" s="4">
        <v>0</v>
      </c>
      <c r="Z3" s="4" t="s">
        <v>80</v>
      </c>
      <c r="AD3" s="4" t="s">
        <v>1913</v>
      </c>
      <c r="AE3" s="4" t="s">
        <v>1914</v>
      </c>
      <c r="AF3" s="4" t="s">
        <v>637</v>
      </c>
      <c r="AG3" s="4" t="s">
        <v>1915</v>
      </c>
      <c r="AH3" s="4" t="s">
        <v>1916</v>
      </c>
      <c r="AI3" s="4" t="s">
        <v>1915</v>
      </c>
      <c r="AJ3" s="4" t="s">
        <v>148</v>
      </c>
      <c r="AM3" s="4">
        <v>0</v>
      </c>
      <c r="AO3" s="6">
        <v>42005</v>
      </c>
      <c r="AP3" s="4">
        <v>1</v>
      </c>
      <c r="AR3" s="4">
        <v>0</v>
      </c>
      <c r="AS3" s="4" t="s">
        <v>1917</v>
      </c>
      <c r="AT3" s="4">
        <v>0</v>
      </c>
    </row>
    <row r="4" spans="1:55" s="4" customFormat="1">
      <c r="A4" s="4">
        <v>582</v>
      </c>
      <c r="B4" s="4">
        <v>1</v>
      </c>
      <c r="C4" s="4" t="s">
        <v>1531</v>
      </c>
      <c r="D4" s="4" t="s">
        <v>86</v>
      </c>
      <c r="E4" s="4">
        <f t="shared" si="0"/>
        <v>1218.69918699187</v>
      </c>
      <c r="F4" s="4">
        <v>1</v>
      </c>
      <c r="I4" s="4">
        <f t="shared" ref="I4:I6" si="1">1499-1199</f>
        <v>300</v>
      </c>
      <c r="Z4" s="4" t="s">
        <v>80</v>
      </c>
      <c r="AD4" s="4" t="s">
        <v>1532</v>
      </c>
      <c r="AE4" s="4" t="s">
        <v>1533</v>
      </c>
      <c r="AF4" s="4" t="s">
        <v>638</v>
      </c>
      <c r="AG4" s="4" t="s">
        <v>1534</v>
      </c>
      <c r="AH4" s="4" t="s">
        <v>1535</v>
      </c>
      <c r="AI4" s="4" t="s">
        <v>1534</v>
      </c>
      <c r="AJ4" s="4" t="s">
        <v>147</v>
      </c>
      <c r="AM4" s="4">
        <v>0</v>
      </c>
      <c r="AO4" s="6">
        <v>42005</v>
      </c>
      <c r="AP4" s="4">
        <v>1</v>
      </c>
      <c r="AR4" s="4">
        <v>0</v>
      </c>
      <c r="AS4" s="4" t="s">
        <v>1536</v>
      </c>
      <c r="AT4" s="4">
        <v>0</v>
      </c>
    </row>
    <row r="5" spans="1:55" s="4" customFormat="1">
      <c r="A5" s="4">
        <v>583</v>
      </c>
      <c r="B5" s="4">
        <v>1</v>
      </c>
      <c r="C5" s="4" t="s">
        <v>1537</v>
      </c>
      <c r="D5" s="4" t="s">
        <v>86</v>
      </c>
      <c r="E5" s="4">
        <f t="shared" si="0"/>
        <v>1218.69918699187</v>
      </c>
      <c r="F5" s="4">
        <v>1</v>
      </c>
      <c r="I5" s="4">
        <f t="shared" si="1"/>
        <v>300</v>
      </c>
      <c r="Z5" s="4" t="s">
        <v>80</v>
      </c>
      <c r="AD5" s="4" t="s">
        <v>1538</v>
      </c>
      <c r="AE5" s="4" t="s">
        <v>1539</v>
      </c>
      <c r="AF5" s="4" t="s">
        <v>639</v>
      </c>
      <c r="AG5" s="4" t="s">
        <v>1540</v>
      </c>
      <c r="AH5" s="4" t="s">
        <v>1541</v>
      </c>
      <c r="AI5" s="4" t="s">
        <v>1540</v>
      </c>
      <c r="AJ5" s="4" t="s">
        <v>212</v>
      </c>
      <c r="AM5" s="4">
        <v>0</v>
      </c>
      <c r="AO5" s="6">
        <v>42005</v>
      </c>
      <c r="AP5" s="4">
        <v>1</v>
      </c>
      <c r="AR5" s="4">
        <v>0</v>
      </c>
      <c r="AS5" s="4" t="s">
        <v>1542</v>
      </c>
      <c r="AT5" s="4">
        <v>0</v>
      </c>
    </row>
    <row r="6" spans="1:55" s="4" customFormat="1">
      <c r="A6" s="4">
        <v>584</v>
      </c>
      <c r="B6" s="4">
        <v>1</v>
      </c>
      <c r="C6" s="4" t="s">
        <v>1543</v>
      </c>
      <c r="D6" s="4" t="s">
        <v>86</v>
      </c>
      <c r="E6" s="4">
        <f t="shared" si="0"/>
        <v>1218.69918699187</v>
      </c>
      <c r="F6" s="4">
        <v>1</v>
      </c>
      <c r="I6" s="4">
        <f t="shared" si="1"/>
        <v>300</v>
      </c>
      <c r="Z6" s="4" t="s">
        <v>80</v>
      </c>
      <c r="AD6" s="4" t="s">
        <v>1544</v>
      </c>
      <c r="AE6" s="4" t="s">
        <v>1545</v>
      </c>
      <c r="AF6" s="4" t="s">
        <v>640</v>
      </c>
      <c r="AG6" s="4" t="s">
        <v>1546</v>
      </c>
      <c r="AH6" s="4" t="s">
        <v>1547</v>
      </c>
      <c r="AI6" s="4" t="s">
        <v>1546</v>
      </c>
      <c r="AJ6" s="4" t="s">
        <v>213</v>
      </c>
      <c r="AM6" s="4">
        <v>0</v>
      </c>
      <c r="AO6" s="6">
        <v>42005</v>
      </c>
      <c r="AP6" s="4">
        <v>1</v>
      </c>
      <c r="AR6" s="4">
        <v>0</v>
      </c>
      <c r="AS6" s="4" t="s">
        <v>1548</v>
      </c>
      <c r="AT6" s="4">
        <v>0</v>
      </c>
    </row>
    <row r="7" spans="1:55" s="4" customFormat="1">
      <c r="A7" s="4">
        <v>585</v>
      </c>
      <c r="B7" s="4">
        <v>1</v>
      </c>
      <c r="C7" s="4" t="s">
        <v>1918</v>
      </c>
      <c r="D7" s="4" t="s">
        <v>86</v>
      </c>
      <c r="E7" s="4">
        <f t="shared" si="0"/>
        <v>1218.69918699187</v>
      </c>
      <c r="F7" s="4">
        <v>1</v>
      </c>
      <c r="I7" s="4">
        <v>0</v>
      </c>
      <c r="Z7" s="4" t="s">
        <v>80</v>
      </c>
      <c r="AD7" s="4" t="s">
        <v>1919</v>
      </c>
      <c r="AE7" s="4" t="s">
        <v>1920</v>
      </c>
      <c r="AF7" s="4" t="s">
        <v>641</v>
      </c>
      <c r="AG7" s="4" t="s">
        <v>1921</v>
      </c>
      <c r="AH7" s="4" t="s">
        <v>1922</v>
      </c>
      <c r="AI7" s="4" t="s">
        <v>1921</v>
      </c>
      <c r="AJ7" s="4" t="s">
        <v>417</v>
      </c>
      <c r="AM7" s="4">
        <v>0</v>
      </c>
      <c r="AO7" s="6">
        <v>43191</v>
      </c>
      <c r="AP7" s="4">
        <v>1</v>
      </c>
      <c r="AR7" s="4">
        <v>0</v>
      </c>
      <c r="AS7" s="4" t="s">
        <v>1923</v>
      </c>
      <c r="AT7" s="4">
        <v>0</v>
      </c>
    </row>
    <row r="8" spans="1:55" s="4" customFormat="1">
      <c r="A8" s="4">
        <v>586</v>
      </c>
      <c r="B8" s="4">
        <v>0</v>
      </c>
      <c r="C8" s="4" t="s">
        <v>1924</v>
      </c>
      <c r="D8" s="4" t="s">
        <v>86</v>
      </c>
      <c r="E8" s="4">
        <f t="shared" si="0"/>
        <v>1218.69918699187</v>
      </c>
      <c r="F8" s="4">
        <v>1</v>
      </c>
      <c r="I8" s="4">
        <v>0</v>
      </c>
      <c r="Z8" s="4" t="s">
        <v>80</v>
      </c>
      <c r="AD8" s="4" t="s">
        <v>1925</v>
      </c>
      <c r="AE8" s="4" t="s">
        <v>1926</v>
      </c>
      <c r="AF8" s="4" t="s">
        <v>642</v>
      </c>
      <c r="AG8" s="4" t="s">
        <v>1927</v>
      </c>
      <c r="AH8" s="4" t="s">
        <v>1928</v>
      </c>
      <c r="AI8" s="4" t="s">
        <v>1927</v>
      </c>
      <c r="AJ8" s="4" t="s">
        <v>469</v>
      </c>
      <c r="AM8" s="4">
        <v>0</v>
      </c>
      <c r="AO8" s="6">
        <v>43191</v>
      </c>
      <c r="AP8" s="4">
        <v>1</v>
      </c>
      <c r="AR8" s="4">
        <v>0</v>
      </c>
      <c r="AS8" s="4" t="s">
        <v>1929</v>
      </c>
      <c r="AT8" s="4">
        <v>0</v>
      </c>
    </row>
    <row r="9" spans="1:55" s="4" customFormat="1">
      <c r="A9" s="4">
        <v>587</v>
      </c>
      <c r="B9" s="4">
        <v>1</v>
      </c>
      <c r="C9" s="4" t="s">
        <v>1930</v>
      </c>
      <c r="D9" s="4" t="s">
        <v>86</v>
      </c>
      <c r="E9" s="4">
        <f t="shared" si="0"/>
        <v>1218.69918699187</v>
      </c>
      <c r="F9" s="4">
        <v>1</v>
      </c>
      <c r="I9" s="4">
        <v>0</v>
      </c>
      <c r="Z9" s="4" t="s">
        <v>80</v>
      </c>
      <c r="AD9" s="4" t="s">
        <v>1931</v>
      </c>
      <c r="AE9" s="4" t="s">
        <v>1932</v>
      </c>
      <c r="AF9" s="4" t="s">
        <v>643</v>
      </c>
      <c r="AG9" s="4" t="s">
        <v>1933</v>
      </c>
      <c r="AH9" s="4" t="s">
        <v>1934</v>
      </c>
      <c r="AI9" s="4" t="s">
        <v>1933</v>
      </c>
      <c r="AJ9" s="4" t="s">
        <v>418</v>
      </c>
      <c r="AM9" s="4">
        <v>0</v>
      </c>
      <c r="AO9" s="6">
        <v>43191</v>
      </c>
      <c r="AP9" s="4">
        <v>1</v>
      </c>
      <c r="AR9" s="4">
        <v>0</v>
      </c>
      <c r="AS9" s="4" t="s">
        <v>1935</v>
      </c>
      <c r="AT9" s="4">
        <v>0</v>
      </c>
    </row>
    <row r="10" spans="1:55" s="4" customFormat="1">
      <c r="A10" s="4">
        <v>588</v>
      </c>
      <c r="B10" s="4">
        <v>0</v>
      </c>
      <c r="C10" s="4" t="s">
        <v>1936</v>
      </c>
      <c r="D10" s="4" t="s">
        <v>86</v>
      </c>
      <c r="E10" s="4">
        <f t="shared" si="0"/>
        <v>1218.69918699187</v>
      </c>
      <c r="F10" s="4">
        <v>1</v>
      </c>
      <c r="I10" s="4">
        <v>0</v>
      </c>
      <c r="Z10" s="4" t="s">
        <v>80</v>
      </c>
      <c r="AD10" s="4" t="s">
        <v>1937</v>
      </c>
      <c r="AE10" s="4" t="s">
        <v>1938</v>
      </c>
      <c r="AF10" s="4" t="s">
        <v>644</v>
      </c>
      <c r="AG10" s="4" t="s">
        <v>1939</v>
      </c>
      <c r="AH10" s="4" t="s">
        <v>1940</v>
      </c>
      <c r="AI10" s="4" t="s">
        <v>1939</v>
      </c>
      <c r="AJ10" s="4" t="s">
        <v>419</v>
      </c>
      <c r="AM10" s="4">
        <v>0</v>
      </c>
      <c r="AO10" s="6">
        <v>43191</v>
      </c>
      <c r="AP10" s="4">
        <v>1</v>
      </c>
      <c r="AR10" s="4">
        <v>0</v>
      </c>
      <c r="AS10" s="4" t="s">
        <v>1941</v>
      </c>
      <c r="AT10" s="4">
        <v>0</v>
      </c>
    </row>
    <row r="11" spans="1:55" s="4" customFormat="1">
      <c r="A11" s="4">
        <v>589</v>
      </c>
      <c r="B11" s="4">
        <v>0</v>
      </c>
      <c r="C11" s="4" t="s">
        <v>1942</v>
      </c>
      <c r="D11" s="4" t="s">
        <v>86</v>
      </c>
      <c r="E11" s="4">
        <f t="shared" si="0"/>
        <v>1218.69918699187</v>
      </c>
      <c r="F11" s="4">
        <v>1</v>
      </c>
      <c r="I11" s="4">
        <v>0</v>
      </c>
      <c r="Z11" s="4" t="s">
        <v>80</v>
      </c>
      <c r="AD11" s="4" t="s">
        <v>1943</v>
      </c>
      <c r="AE11" s="4" t="s">
        <v>1944</v>
      </c>
      <c r="AF11" s="4" t="s">
        <v>645</v>
      </c>
      <c r="AG11" s="4" t="s">
        <v>1945</v>
      </c>
      <c r="AH11" s="4" t="s">
        <v>1946</v>
      </c>
      <c r="AI11" s="4" t="s">
        <v>1945</v>
      </c>
      <c r="AJ11" s="4" t="s">
        <v>511</v>
      </c>
      <c r="AM11" s="4">
        <v>0</v>
      </c>
      <c r="AO11" s="6">
        <v>43525</v>
      </c>
      <c r="AP11" s="4">
        <v>1</v>
      </c>
      <c r="AR11" s="4">
        <v>0</v>
      </c>
      <c r="AS11" s="4" t="s">
        <v>1947</v>
      </c>
      <c r="AT11" s="4">
        <v>0</v>
      </c>
    </row>
    <row r="12" spans="1:55" s="12" customFormat="1" ht="15">
      <c r="A12" s="12">
        <v>590</v>
      </c>
      <c r="B12" s="12">
        <v>0</v>
      </c>
      <c r="C12" s="12" t="s">
        <v>1948</v>
      </c>
      <c r="D12" s="12" t="s">
        <v>86</v>
      </c>
      <c r="E12" s="4">
        <f t="shared" si="0"/>
        <v>1218.69918699187</v>
      </c>
      <c r="F12" s="12">
        <v>1</v>
      </c>
      <c r="I12" s="4">
        <v>0</v>
      </c>
      <c r="Z12" s="12" t="s">
        <v>80</v>
      </c>
      <c r="AD12" s="12" t="s">
        <v>1949</v>
      </c>
      <c r="AE12" s="13" t="s">
        <v>1950</v>
      </c>
      <c r="AF12" s="12" t="s">
        <v>646</v>
      </c>
      <c r="AG12" s="12" t="s">
        <v>1951</v>
      </c>
      <c r="AH12" s="12" t="s">
        <v>1952</v>
      </c>
      <c r="AI12" s="12" t="s">
        <v>1951</v>
      </c>
      <c r="AJ12" s="13" t="s">
        <v>485</v>
      </c>
      <c r="AM12" s="12">
        <v>0</v>
      </c>
      <c r="AO12" s="14">
        <v>43525</v>
      </c>
      <c r="AP12" s="12">
        <v>1</v>
      </c>
      <c r="AQ12" s="13" t="s">
        <v>486</v>
      </c>
      <c r="AR12" s="12">
        <v>1</v>
      </c>
      <c r="AS12" s="13" t="s">
        <v>1953</v>
      </c>
      <c r="AT12" s="12">
        <v>0</v>
      </c>
    </row>
    <row r="13" spans="1:55" s="12" customFormat="1" ht="15">
      <c r="A13" s="12" t="s">
        <v>2521</v>
      </c>
      <c r="B13" s="12">
        <v>0</v>
      </c>
      <c r="C13" s="12" t="s">
        <v>1954</v>
      </c>
      <c r="D13" s="12" t="s">
        <v>86</v>
      </c>
      <c r="E13" s="4">
        <f t="shared" si="0"/>
        <v>1218.69918699187</v>
      </c>
      <c r="F13" s="12">
        <v>1</v>
      </c>
      <c r="I13" s="4">
        <v>0</v>
      </c>
      <c r="Z13" s="12" t="s">
        <v>80</v>
      </c>
      <c r="AD13" s="12" t="s">
        <v>1955</v>
      </c>
      <c r="AE13" s="13" t="s">
        <v>1956</v>
      </c>
      <c r="AF13" s="12" t="s">
        <v>647</v>
      </c>
      <c r="AG13" s="12" t="s">
        <v>1957</v>
      </c>
      <c r="AH13" s="12" t="s">
        <v>1958</v>
      </c>
      <c r="AI13" s="12" t="s">
        <v>1957</v>
      </c>
      <c r="AJ13" s="13" t="s">
        <v>487</v>
      </c>
      <c r="AM13" s="12">
        <v>0</v>
      </c>
      <c r="AO13" s="14">
        <v>43525</v>
      </c>
      <c r="AP13" s="12">
        <v>1</v>
      </c>
      <c r="AQ13" s="18" t="s">
        <v>488</v>
      </c>
      <c r="AR13" s="12">
        <v>1</v>
      </c>
      <c r="AS13" s="13" t="s">
        <v>1959</v>
      </c>
      <c r="AT13" s="12">
        <v>0</v>
      </c>
    </row>
    <row r="15" spans="1:55" s="4" customFormat="1">
      <c r="A15" s="4">
        <v>591</v>
      </c>
      <c r="B15" s="4">
        <v>1</v>
      </c>
      <c r="C15" s="4" t="s">
        <v>2495</v>
      </c>
      <c r="D15" s="4" t="s">
        <v>86</v>
      </c>
      <c r="E15" s="4">
        <f>1499/1.23</f>
        <v>1218.69918699187</v>
      </c>
      <c r="F15" s="4">
        <v>1</v>
      </c>
      <c r="I15" s="4">
        <f t="shared" ref="I15" si="2">1499-1199</f>
        <v>300</v>
      </c>
      <c r="Z15" s="4" t="s">
        <v>80</v>
      </c>
      <c r="AD15" s="4" t="s">
        <v>2496</v>
      </c>
      <c r="AE15" s="4" t="s">
        <v>2497</v>
      </c>
      <c r="AF15" s="4" t="s">
        <v>2498</v>
      </c>
      <c r="AG15" s="4" t="s">
        <v>2499</v>
      </c>
      <c r="AH15" s="4" t="s">
        <v>2500</v>
      </c>
      <c r="AI15" s="4" t="s">
        <v>2499</v>
      </c>
      <c r="AJ15" s="4" t="s">
        <v>2501</v>
      </c>
      <c r="AM15" s="4">
        <v>0</v>
      </c>
      <c r="AO15" s="6">
        <v>45748</v>
      </c>
      <c r="AP15" s="4">
        <v>1</v>
      </c>
      <c r="AQ15" s="18" t="s">
        <v>2522</v>
      </c>
      <c r="AR15" s="4">
        <v>0</v>
      </c>
      <c r="AS15" s="4" t="s">
        <v>2503</v>
      </c>
      <c r="AT15" s="4">
        <v>0</v>
      </c>
    </row>
  </sheetData>
  <hyperlinks>
    <hyperlink ref="AQ13" r:id="rId1" xr:uid="{348321F7-F658-4E71-B714-5D9FF157663A}"/>
    <hyperlink ref="AQ15" r:id="rId2" xr:uid="{3C2FE44C-F779-4D06-97DB-2DF90F846E8E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C11"/>
  <sheetViews>
    <sheetView workbookViewId="0">
      <selection activeCell="G5" sqref="G5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hidden="1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1353</v>
      </c>
      <c r="B2" s="4">
        <v>0</v>
      </c>
      <c r="C2" s="4" t="s">
        <v>816</v>
      </c>
      <c r="D2" s="4" t="s">
        <v>189</v>
      </c>
      <c r="E2" s="4" t="s">
        <v>474</v>
      </c>
      <c r="F2" s="4">
        <v>1</v>
      </c>
      <c r="I2" s="4">
        <v>300</v>
      </c>
      <c r="Z2" s="4" t="s">
        <v>80</v>
      </c>
      <c r="AD2" s="4" t="s">
        <v>817</v>
      </c>
      <c r="AE2" s="5" t="s">
        <v>2259</v>
      </c>
      <c r="AF2" s="4" t="s">
        <v>818</v>
      </c>
      <c r="AG2" s="4" t="s">
        <v>819</v>
      </c>
      <c r="AH2" s="4" t="s">
        <v>820</v>
      </c>
      <c r="AI2" s="4" t="s">
        <v>819</v>
      </c>
      <c r="AJ2" s="5" t="s">
        <v>179</v>
      </c>
      <c r="AM2" s="4">
        <v>0</v>
      </c>
      <c r="AO2" s="6">
        <v>42546</v>
      </c>
      <c r="AP2" s="4">
        <v>1</v>
      </c>
      <c r="AQ2" s="5" t="s">
        <v>299</v>
      </c>
      <c r="AR2" s="4">
        <v>1</v>
      </c>
      <c r="AS2" s="5" t="s">
        <v>821</v>
      </c>
      <c r="AT2" s="4">
        <v>0</v>
      </c>
    </row>
    <row r="3" spans="1:55" s="4" customFormat="1" ht="15">
      <c r="A3" s="4">
        <v>660</v>
      </c>
      <c r="B3" s="4">
        <v>0</v>
      </c>
      <c r="C3" s="4" t="s">
        <v>822</v>
      </c>
      <c r="D3" s="4" t="s">
        <v>189</v>
      </c>
      <c r="E3" s="4" t="s">
        <v>474</v>
      </c>
      <c r="F3" s="4">
        <v>1</v>
      </c>
      <c r="Z3" s="4" t="s">
        <v>80</v>
      </c>
      <c r="AD3" s="4" t="s">
        <v>823</v>
      </c>
      <c r="AE3" s="5" t="s">
        <v>2260</v>
      </c>
      <c r="AF3" s="4" t="s">
        <v>824</v>
      </c>
      <c r="AG3" s="4" t="s">
        <v>825</v>
      </c>
      <c r="AH3" s="4" t="s">
        <v>826</v>
      </c>
      <c r="AI3" s="4" t="s">
        <v>825</v>
      </c>
      <c r="AJ3" s="5" t="s">
        <v>180</v>
      </c>
      <c r="AM3" s="4">
        <v>0</v>
      </c>
      <c r="AO3" s="6">
        <v>42546</v>
      </c>
      <c r="AP3" s="4">
        <v>1</v>
      </c>
      <c r="AQ3" s="5" t="s">
        <v>300</v>
      </c>
      <c r="AR3" s="4">
        <v>1</v>
      </c>
      <c r="AS3" s="5" t="s">
        <v>827</v>
      </c>
      <c r="AT3" s="4">
        <v>0</v>
      </c>
    </row>
    <row r="4" spans="1:55" s="4" customFormat="1" ht="15">
      <c r="A4" s="4">
        <v>1354</v>
      </c>
      <c r="B4" s="4">
        <v>0</v>
      </c>
      <c r="C4" s="4" t="s">
        <v>828</v>
      </c>
      <c r="D4" s="4" t="s">
        <v>189</v>
      </c>
      <c r="E4" s="4" t="s">
        <v>474</v>
      </c>
      <c r="F4" s="4">
        <v>1</v>
      </c>
      <c r="I4" s="4">
        <v>300</v>
      </c>
      <c r="Z4" s="4" t="s">
        <v>80</v>
      </c>
      <c r="AD4" s="4" t="s">
        <v>829</v>
      </c>
      <c r="AE4" s="5" t="s">
        <v>2261</v>
      </c>
      <c r="AF4" s="4" t="s">
        <v>830</v>
      </c>
      <c r="AG4" s="4" t="s">
        <v>831</v>
      </c>
      <c r="AH4" s="4" t="s">
        <v>832</v>
      </c>
      <c r="AI4" s="4" t="s">
        <v>831</v>
      </c>
      <c r="AJ4" s="5" t="s">
        <v>181</v>
      </c>
      <c r="AM4" s="4">
        <v>0</v>
      </c>
      <c r="AO4" s="6">
        <v>42546</v>
      </c>
      <c r="AP4" s="4">
        <v>1</v>
      </c>
      <c r="AQ4" s="5" t="s">
        <v>301</v>
      </c>
      <c r="AR4" s="4">
        <v>1</v>
      </c>
      <c r="AS4" s="5" t="s">
        <v>833</v>
      </c>
      <c r="AT4" s="4">
        <v>0</v>
      </c>
    </row>
    <row r="5" spans="1:55" s="4" customFormat="1" ht="15">
      <c r="A5" s="4">
        <v>661</v>
      </c>
      <c r="B5" s="4">
        <v>0</v>
      </c>
      <c r="C5" s="4" t="s">
        <v>834</v>
      </c>
      <c r="D5" s="4" t="s">
        <v>189</v>
      </c>
      <c r="E5" s="4" t="s">
        <v>474</v>
      </c>
      <c r="F5" s="4">
        <v>1</v>
      </c>
      <c r="I5" s="4">
        <v>300</v>
      </c>
      <c r="Z5" s="4" t="s">
        <v>80</v>
      </c>
      <c r="AD5" s="4" t="s">
        <v>835</v>
      </c>
      <c r="AE5" s="5" t="s">
        <v>2262</v>
      </c>
      <c r="AF5" s="4" t="s">
        <v>836</v>
      </c>
      <c r="AG5" s="4" t="s">
        <v>837</v>
      </c>
      <c r="AH5" s="4" t="s">
        <v>838</v>
      </c>
      <c r="AI5" s="4" t="s">
        <v>837</v>
      </c>
      <c r="AJ5" s="5" t="s">
        <v>182</v>
      </c>
      <c r="AM5" s="4">
        <v>0</v>
      </c>
      <c r="AO5" s="6">
        <v>42546</v>
      </c>
      <c r="AP5" s="4">
        <v>1</v>
      </c>
      <c r="AQ5" s="5" t="s">
        <v>302</v>
      </c>
      <c r="AR5" s="4">
        <v>1</v>
      </c>
      <c r="AS5" s="5" t="s">
        <v>839</v>
      </c>
      <c r="AT5" s="4">
        <v>0</v>
      </c>
    </row>
    <row r="6" spans="1:55" s="4" customFormat="1" ht="15">
      <c r="A6" s="4">
        <f t="shared" ref="A6:A11" si="0">A5+1</f>
        <v>662</v>
      </c>
      <c r="B6" s="4">
        <v>0</v>
      </c>
      <c r="C6" s="4" t="s">
        <v>840</v>
      </c>
      <c r="D6" s="4" t="s">
        <v>189</v>
      </c>
      <c r="E6" s="4" t="s">
        <v>474</v>
      </c>
      <c r="F6" s="4">
        <v>1</v>
      </c>
      <c r="I6" s="4">
        <v>300</v>
      </c>
      <c r="Z6" s="4" t="s">
        <v>80</v>
      </c>
      <c r="AD6" s="4" t="s">
        <v>841</v>
      </c>
      <c r="AE6" s="5" t="s">
        <v>2263</v>
      </c>
      <c r="AF6" s="4" t="s">
        <v>842</v>
      </c>
      <c r="AG6" s="4" t="s">
        <v>843</v>
      </c>
      <c r="AH6" s="4" t="s">
        <v>844</v>
      </c>
      <c r="AI6" s="4" t="s">
        <v>843</v>
      </c>
      <c r="AJ6" s="5" t="s">
        <v>183</v>
      </c>
      <c r="AM6" s="4">
        <v>0</v>
      </c>
      <c r="AO6" s="6">
        <v>42546</v>
      </c>
      <c r="AP6" s="4">
        <v>1</v>
      </c>
      <c r="AQ6" s="5" t="s">
        <v>303</v>
      </c>
      <c r="AR6" s="4">
        <v>1</v>
      </c>
      <c r="AS6" s="5" t="s">
        <v>845</v>
      </c>
      <c r="AT6" s="4">
        <v>0</v>
      </c>
    </row>
    <row r="7" spans="1:55" s="4" customFormat="1" ht="15">
      <c r="A7" s="4">
        <f t="shared" si="0"/>
        <v>663</v>
      </c>
      <c r="B7" s="4">
        <v>0</v>
      </c>
      <c r="C7" s="4" t="s">
        <v>846</v>
      </c>
      <c r="D7" s="4" t="s">
        <v>189</v>
      </c>
      <c r="E7" s="4" t="s">
        <v>474</v>
      </c>
      <c r="F7" s="4">
        <v>1</v>
      </c>
      <c r="I7" s="4">
        <v>300</v>
      </c>
      <c r="Z7" s="4" t="s">
        <v>80</v>
      </c>
      <c r="AD7" s="4" t="s">
        <v>847</v>
      </c>
      <c r="AE7" s="5" t="s">
        <v>2264</v>
      </c>
      <c r="AF7" s="4" t="s">
        <v>848</v>
      </c>
      <c r="AG7" s="4" t="s">
        <v>849</v>
      </c>
      <c r="AH7" s="4" t="s">
        <v>850</v>
      </c>
      <c r="AI7" s="4" t="s">
        <v>849</v>
      </c>
      <c r="AJ7" s="5" t="s">
        <v>184</v>
      </c>
      <c r="AM7" s="4">
        <v>0</v>
      </c>
      <c r="AO7" s="6">
        <v>42546</v>
      </c>
      <c r="AP7" s="4">
        <v>1</v>
      </c>
      <c r="AQ7" s="5" t="s">
        <v>304</v>
      </c>
      <c r="AR7" s="4">
        <v>1</v>
      </c>
      <c r="AS7" s="5" t="s">
        <v>851</v>
      </c>
      <c r="AT7" s="4">
        <v>0</v>
      </c>
    </row>
    <row r="8" spans="1:55" ht="15">
      <c r="A8">
        <f t="shared" si="0"/>
        <v>664</v>
      </c>
      <c r="B8">
        <v>0</v>
      </c>
      <c r="C8" t="s">
        <v>852</v>
      </c>
      <c r="D8" t="s">
        <v>189</v>
      </c>
      <c r="E8" t="s">
        <v>190</v>
      </c>
      <c r="F8">
        <v>1</v>
      </c>
      <c r="Z8" t="s">
        <v>80</v>
      </c>
      <c r="AD8" t="s">
        <v>853</v>
      </c>
      <c r="AE8" s="2" t="s">
        <v>2265</v>
      </c>
      <c r="AF8" t="s">
        <v>854</v>
      </c>
      <c r="AG8" t="s">
        <v>855</v>
      </c>
      <c r="AH8" t="s">
        <v>856</v>
      </c>
      <c r="AI8" t="s">
        <v>855</v>
      </c>
      <c r="AJ8" s="2" t="s">
        <v>185</v>
      </c>
      <c r="AM8">
        <v>0</v>
      </c>
      <c r="AO8" s="3">
        <v>42546</v>
      </c>
      <c r="AP8">
        <v>1</v>
      </c>
      <c r="AQ8" s="2" t="s">
        <v>305</v>
      </c>
      <c r="AR8">
        <v>1</v>
      </c>
      <c r="AS8" s="2" t="s">
        <v>857</v>
      </c>
      <c r="AT8">
        <v>0</v>
      </c>
    </row>
    <row r="9" spans="1:55" ht="15">
      <c r="A9">
        <f t="shared" si="0"/>
        <v>665</v>
      </c>
      <c r="B9">
        <v>0</v>
      </c>
      <c r="C9" t="s">
        <v>858</v>
      </c>
      <c r="D9" t="s">
        <v>189</v>
      </c>
      <c r="E9" t="s">
        <v>190</v>
      </c>
      <c r="F9">
        <v>1</v>
      </c>
      <c r="Z9" t="s">
        <v>80</v>
      </c>
      <c r="AD9" t="s">
        <v>859</v>
      </c>
      <c r="AE9" s="2" t="s">
        <v>2266</v>
      </c>
      <c r="AF9" t="s">
        <v>860</v>
      </c>
      <c r="AG9" t="s">
        <v>861</v>
      </c>
      <c r="AH9" t="s">
        <v>862</v>
      </c>
      <c r="AI9" t="s">
        <v>861</v>
      </c>
      <c r="AJ9" s="2" t="s">
        <v>186</v>
      </c>
      <c r="AM9">
        <v>0</v>
      </c>
      <c r="AO9" s="3">
        <v>42546</v>
      </c>
      <c r="AP9">
        <v>1</v>
      </c>
      <c r="AQ9" s="2" t="s">
        <v>306</v>
      </c>
      <c r="AR9">
        <v>1</v>
      </c>
      <c r="AS9" s="2" t="s">
        <v>863</v>
      </c>
      <c r="AT9">
        <v>0</v>
      </c>
    </row>
    <row r="10" spans="1:55" ht="15">
      <c r="A10">
        <f t="shared" si="0"/>
        <v>666</v>
      </c>
      <c r="B10">
        <v>0</v>
      </c>
      <c r="C10" t="s">
        <v>864</v>
      </c>
      <c r="D10" t="s">
        <v>189</v>
      </c>
      <c r="E10" t="s">
        <v>190</v>
      </c>
      <c r="F10">
        <v>1</v>
      </c>
      <c r="Z10" t="s">
        <v>80</v>
      </c>
      <c r="AD10" t="s">
        <v>865</v>
      </c>
      <c r="AE10" s="2" t="s">
        <v>2267</v>
      </c>
      <c r="AF10" t="s">
        <v>866</v>
      </c>
      <c r="AG10" t="s">
        <v>867</v>
      </c>
      <c r="AH10" t="s">
        <v>868</v>
      </c>
      <c r="AI10" t="s">
        <v>867</v>
      </c>
      <c r="AJ10" s="2" t="s">
        <v>187</v>
      </c>
      <c r="AM10">
        <v>0</v>
      </c>
      <c r="AO10" s="3">
        <v>42546</v>
      </c>
      <c r="AP10">
        <v>1</v>
      </c>
      <c r="AQ10" s="2" t="s">
        <v>307</v>
      </c>
      <c r="AR10">
        <v>1</v>
      </c>
      <c r="AS10" s="2" t="s">
        <v>869</v>
      </c>
      <c r="AT10">
        <v>0</v>
      </c>
    </row>
    <row r="11" spans="1:55" ht="15">
      <c r="A11">
        <f t="shared" si="0"/>
        <v>667</v>
      </c>
      <c r="B11">
        <v>0</v>
      </c>
      <c r="C11" t="s">
        <v>870</v>
      </c>
      <c r="D11" t="s">
        <v>189</v>
      </c>
      <c r="E11" t="s">
        <v>190</v>
      </c>
      <c r="F11">
        <v>1</v>
      </c>
      <c r="Z11" t="s">
        <v>80</v>
      </c>
      <c r="AD11" t="s">
        <v>871</v>
      </c>
      <c r="AE11" s="2" t="s">
        <v>2268</v>
      </c>
      <c r="AF11" t="s">
        <v>872</v>
      </c>
      <c r="AG11" t="s">
        <v>873</v>
      </c>
      <c r="AH11" t="s">
        <v>874</v>
      </c>
      <c r="AI11" t="s">
        <v>873</v>
      </c>
      <c r="AJ11" s="2" t="s">
        <v>188</v>
      </c>
      <c r="AM11">
        <v>0</v>
      </c>
      <c r="AO11" s="3">
        <v>42546</v>
      </c>
      <c r="AP11">
        <v>1</v>
      </c>
      <c r="AQ11" s="2" t="s">
        <v>308</v>
      </c>
      <c r="AR11">
        <v>1</v>
      </c>
      <c r="AS11" s="2" t="s">
        <v>875</v>
      </c>
      <c r="AT11">
        <v>0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</sheetPr>
  <dimension ref="A1:BC13"/>
  <sheetViews>
    <sheetView workbookViewId="0">
      <selection sqref="A1:XFD1"/>
    </sheetView>
  </sheetViews>
  <sheetFormatPr defaultColWidth="9"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70.625" customWidth="1"/>
    <col min="44" max="44" width="34.875" bestFit="1" customWidth="1"/>
    <col min="45" max="45" width="179.8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>
      <c r="A2" s="4">
        <v>750</v>
      </c>
      <c r="B2" s="4">
        <v>1</v>
      </c>
      <c r="C2" s="4" t="s">
        <v>1495</v>
      </c>
      <c r="D2" s="4" t="s">
        <v>97</v>
      </c>
      <c r="E2" s="16">
        <f>1499/1.23</f>
        <v>1218.69918699187</v>
      </c>
      <c r="F2" s="4">
        <v>1</v>
      </c>
      <c r="I2" s="4">
        <f>1499-1299</f>
        <v>200</v>
      </c>
      <c r="Z2" s="4" t="s">
        <v>80</v>
      </c>
      <c r="AD2" s="4" t="s">
        <v>1496</v>
      </c>
      <c r="AE2" s="4" t="s">
        <v>1497</v>
      </c>
      <c r="AF2" s="4" t="s">
        <v>648</v>
      </c>
      <c r="AG2" s="4" t="s">
        <v>1498</v>
      </c>
      <c r="AH2" s="4" t="s">
        <v>1499</v>
      </c>
      <c r="AI2" s="4" t="s">
        <v>1498</v>
      </c>
      <c r="AJ2" s="4" t="s">
        <v>494</v>
      </c>
      <c r="AM2" s="4">
        <v>0</v>
      </c>
      <c r="AO2" s="6">
        <v>43887</v>
      </c>
      <c r="AP2" s="4">
        <v>1</v>
      </c>
      <c r="AR2" s="4">
        <v>0</v>
      </c>
      <c r="AS2" s="4" t="s">
        <v>1500</v>
      </c>
      <c r="AT2" s="4">
        <v>0</v>
      </c>
    </row>
    <row r="3" spans="1:55" s="4" customFormat="1">
      <c r="A3" s="4">
        <v>751</v>
      </c>
      <c r="B3" s="4">
        <v>1</v>
      </c>
      <c r="C3" s="4" t="s">
        <v>1501</v>
      </c>
      <c r="D3" s="4" t="s">
        <v>97</v>
      </c>
      <c r="E3" s="16">
        <f t="shared" ref="E3:E13" si="0">1499/1.23</f>
        <v>1218.69918699187</v>
      </c>
      <c r="F3" s="4">
        <v>1</v>
      </c>
      <c r="I3" s="4">
        <v>0</v>
      </c>
      <c r="Z3" s="4" t="s">
        <v>80</v>
      </c>
      <c r="AD3" s="4" t="s">
        <v>1502</v>
      </c>
      <c r="AE3" s="4" t="s">
        <v>1503</v>
      </c>
      <c r="AF3" s="4" t="s">
        <v>649</v>
      </c>
      <c r="AG3" s="4" t="s">
        <v>1504</v>
      </c>
      <c r="AH3" s="4" t="s">
        <v>1505</v>
      </c>
      <c r="AI3" s="4" t="s">
        <v>1504</v>
      </c>
      <c r="AJ3" s="4" t="s">
        <v>495</v>
      </c>
      <c r="AM3" s="4">
        <v>0</v>
      </c>
      <c r="AO3" s="6">
        <v>43887</v>
      </c>
      <c r="AP3" s="4">
        <v>1</v>
      </c>
      <c r="AR3" s="4">
        <v>0</v>
      </c>
      <c r="AS3" s="4" t="s">
        <v>1506</v>
      </c>
      <c r="AT3" s="4">
        <v>0</v>
      </c>
    </row>
    <row r="4" spans="1:55" s="4" customFormat="1">
      <c r="A4" s="4">
        <v>752</v>
      </c>
      <c r="B4" s="4">
        <v>1</v>
      </c>
      <c r="C4" s="4" t="s">
        <v>1507</v>
      </c>
      <c r="D4" s="4" t="s">
        <v>97</v>
      </c>
      <c r="E4" s="16">
        <f t="shared" si="0"/>
        <v>1218.69918699187</v>
      </c>
      <c r="F4" s="4">
        <v>1</v>
      </c>
      <c r="I4" s="4">
        <f t="shared" ref="I4:I6" si="1">1499-1299</f>
        <v>200</v>
      </c>
      <c r="Z4" s="4" t="s">
        <v>80</v>
      </c>
      <c r="AD4" s="4" t="s">
        <v>1508</v>
      </c>
      <c r="AE4" s="4" t="s">
        <v>1509</v>
      </c>
      <c r="AF4" s="4" t="s">
        <v>650</v>
      </c>
      <c r="AG4" s="4" t="s">
        <v>1510</v>
      </c>
      <c r="AH4" s="4" t="s">
        <v>1511</v>
      </c>
      <c r="AI4" s="4" t="s">
        <v>1510</v>
      </c>
      <c r="AJ4" s="4" t="s">
        <v>490</v>
      </c>
      <c r="AM4" s="4">
        <v>0</v>
      </c>
      <c r="AO4" s="6">
        <v>43887</v>
      </c>
      <c r="AP4" s="4">
        <v>1</v>
      </c>
      <c r="AR4" s="4">
        <v>0</v>
      </c>
      <c r="AS4" s="4" t="s">
        <v>1512</v>
      </c>
      <c r="AT4" s="4">
        <v>0</v>
      </c>
    </row>
    <row r="5" spans="1:55" s="4" customFormat="1">
      <c r="A5" s="4">
        <v>753</v>
      </c>
      <c r="B5" s="4">
        <v>1</v>
      </c>
      <c r="C5" s="4" t="s">
        <v>1513</v>
      </c>
      <c r="D5" s="4" t="s">
        <v>97</v>
      </c>
      <c r="E5" s="16">
        <f t="shared" si="0"/>
        <v>1218.69918699187</v>
      </c>
      <c r="F5" s="4">
        <v>1</v>
      </c>
      <c r="I5" s="4">
        <f t="shared" si="1"/>
        <v>200</v>
      </c>
      <c r="Z5" s="4" t="s">
        <v>80</v>
      </c>
      <c r="AD5" s="4" t="s">
        <v>1514</v>
      </c>
      <c r="AE5" s="4" t="s">
        <v>1515</v>
      </c>
      <c r="AF5" s="4" t="s">
        <v>651</v>
      </c>
      <c r="AG5" s="4" t="s">
        <v>1516</v>
      </c>
      <c r="AH5" s="4" t="s">
        <v>1517</v>
      </c>
      <c r="AI5" s="4" t="s">
        <v>1516</v>
      </c>
      <c r="AJ5" s="4" t="s">
        <v>493</v>
      </c>
      <c r="AM5" s="4">
        <v>0</v>
      </c>
      <c r="AO5" s="6">
        <v>43887</v>
      </c>
      <c r="AP5" s="4">
        <v>1</v>
      </c>
      <c r="AR5" s="4">
        <v>0</v>
      </c>
      <c r="AS5" s="4" t="s">
        <v>1518</v>
      </c>
      <c r="AT5" s="4">
        <v>0</v>
      </c>
    </row>
    <row r="6" spans="1:55" s="4" customFormat="1">
      <c r="A6" s="4">
        <v>754</v>
      </c>
      <c r="B6" s="4">
        <v>1</v>
      </c>
      <c r="C6" s="4" t="s">
        <v>1519</v>
      </c>
      <c r="D6" s="4" t="s">
        <v>97</v>
      </c>
      <c r="E6" s="16">
        <f t="shared" si="0"/>
        <v>1218.69918699187</v>
      </c>
      <c r="F6" s="4">
        <v>1</v>
      </c>
      <c r="I6" s="4">
        <f t="shared" si="1"/>
        <v>200</v>
      </c>
      <c r="Z6" s="4" t="s">
        <v>80</v>
      </c>
      <c r="AD6" s="4" t="s">
        <v>1520</v>
      </c>
      <c r="AE6" s="4" t="s">
        <v>1521</v>
      </c>
      <c r="AF6" s="4" t="s">
        <v>652</v>
      </c>
      <c r="AG6" s="4" t="s">
        <v>1522</v>
      </c>
      <c r="AH6" s="4" t="s">
        <v>1523</v>
      </c>
      <c r="AI6" s="4" t="s">
        <v>1522</v>
      </c>
      <c r="AJ6" s="4" t="s">
        <v>492</v>
      </c>
      <c r="AM6" s="4">
        <v>0</v>
      </c>
      <c r="AO6" s="6">
        <v>43887</v>
      </c>
      <c r="AP6" s="4">
        <v>1</v>
      </c>
      <c r="AR6" s="4">
        <v>0</v>
      </c>
      <c r="AS6" s="4" t="s">
        <v>1524</v>
      </c>
      <c r="AT6" s="4">
        <v>0</v>
      </c>
    </row>
    <row r="7" spans="1:55" s="4" customFormat="1">
      <c r="A7" s="4">
        <v>755</v>
      </c>
      <c r="B7" s="4">
        <v>1</v>
      </c>
      <c r="C7" s="4" t="s">
        <v>1960</v>
      </c>
      <c r="D7" s="4" t="s">
        <v>97</v>
      </c>
      <c r="E7" s="16">
        <f t="shared" si="0"/>
        <v>1218.69918699187</v>
      </c>
      <c r="F7" s="4">
        <v>1</v>
      </c>
      <c r="I7" s="4">
        <v>0</v>
      </c>
      <c r="Z7" s="4" t="s">
        <v>80</v>
      </c>
      <c r="AD7" s="4" t="s">
        <v>1961</v>
      </c>
      <c r="AE7" s="4" t="s">
        <v>1962</v>
      </c>
      <c r="AF7" s="4" t="s">
        <v>653</v>
      </c>
      <c r="AG7" s="4" t="s">
        <v>1963</v>
      </c>
      <c r="AH7" s="4" t="s">
        <v>1964</v>
      </c>
      <c r="AI7" s="4" t="s">
        <v>1963</v>
      </c>
      <c r="AJ7" s="4" t="s">
        <v>491</v>
      </c>
      <c r="AM7" s="4">
        <v>0</v>
      </c>
      <c r="AO7" s="6">
        <v>43887</v>
      </c>
      <c r="AP7" s="4">
        <v>1</v>
      </c>
      <c r="AR7" s="4">
        <v>0</v>
      </c>
      <c r="AS7" s="4" t="s">
        <v>1965</v>
      </c>
      <c r="AT7" s="4">
        <v>0</v>
      </c>
    </row>
    <row r="8" spans="1:55" s="4" customFormat="1">
      <c r="A8" s="4">
        <v>756</v>
      </c>
      <c r="B8" s="4">
        <v>0</v>
      </c>
      <c r="C8" s="4" t="s">
        <v>1966</v>
      </c>
      <c r="D8" s="4" t="s">
        <v>97</v>
      </c>
      <c r="E8" s="16">
        <f t="shared" si="0"/>
        <v>1218.69918699187</v>
      </c>
      <c r="F8" s="4">
        <v>1</v>
      </c>
      <c r="I8" s="4">
        <v>0</v>
      </c>
      <c r="Z8" s="4" t="s">
        <v>80</v>
      </c>
      <c r="AD8" s="4" t="s">
        <v>1967</v>
      </c>
      <c r="AE8" s="4" t="s">
        <v>1968</v>
      </c>
      <c r="AF8" s="4" t="s">
        <v>654</v>
      </c>
      <c r="AG8" s="4" t="s">
        <v>1969</v>
      </c>
      <c r="AH8" s="4" t="s">
        <v>1970</v>
      </c>
      <c r="AI8" s="4" t="s">
        <v>1969</v>
      </c>
      <c r="AJ8" s="4" t="s">
        <v>498</v>
      </c>
      <c r="AM8" s="4">
        <v>0</v>
      </c>
      <c r="AO8" s="6">
        <v>43887</v>
      </c>
      <c r="AP8" s="4">
        <v>1</v>
      </c>
      <c r="AR8" s="4">
        <v>0</v>
      </c>
      <c r="AS8" s="4" t="s">
        <v>1971</v>
      </c>
      <c r="AT8" s="4">
        <v>0</v>
      </c>
    </row>
    <row r="9" spans="1:55" s="4" customFormat="1">
      <c r="A9" s="4">
        <v>757</v>
      </c>
      <c r="B9" s="4">
        <v>1</v>
      </c>
      <c r="C9" s="4" t="s">
        <v>1972</v>
      </c>
      <c r="D9" s="4" t="s">
        <v>97</v>
      </c>
      <c r="E9" s="16">
        <f t="shared" si="0"/>
        <v>1218.69918699187</v>
      </c>
      <c r="F9" s="4">
        <v>1</v>
      </c>
      <c r="I9" s="4">
        <v>0</v>
      </c>
      <c r="Z9" s="4" t="s">
        <v>80</v>
      </c>
      <c r="AD9" s="4" t="s">
        <v>1973</v>
      </c>
      <c r="AE9" s="4" t="s">
        <v>1974</v>
      </c>
      <c r="AF9" s="4" t="s">
        <v>655</v>
      </c>
      <c r="AG9" s="4" t="s">
        <v>1975</v>
      </c>
      <c r="AH9" s="4" t="s">
        <v>1976</v>
      </c>
      <c r="AI9" s="4" t="s">
        <v>1975</v>
      </c>
      <c r="AJ9" s="4" t="s">
        <v>497</v>
      </c>
      <c r="AM9" s="4">
        <v>0</v>
      </c>
      <c r="AO9" s="6">
        <v>43887</v>
      </c>
      <c r="AP9" s="4">
        <v>1</v>
      </c>
      <c r="AR9" s="4">
        <v>0</v>
      </c>
      <c r="AS9" s="4" t="s">
        <v>1977</v>
      </c>
      <c r="AT9" s="4">
        <v>0</v>
      </c>
    </row>
    <row r="10" spans="1:55" s="4" customFormat="1">
      <c r="A10" s="4">
        <v>758</v>
      </c>
      <c r="B10" s="4">
        <v>0</v>
      </c>
      <c r="C10" s="4" t="s">
        <v>1978</v>
      </c>
      <c r="D10" s="4" t="s">
        <v>97</v>
      </c>
      <c r="E10" s="16">
        <f t="shared" si="0"/>
        <v>1218.69918699187</v>
      </c>
      <c r="F10" s="4">
        <v>1</v>
      </c>
      <c r="I10" s="4">
        <v>0</v>
      </c>
      <c r="Z10" s="4" t="s">
        <v>80</v>
      </c>
      <c r="AD10" s="4" t="s">
        <v>1979</v>
      </c>
      <c r="AE10" s="4" t="s">
        <v>1980</v>
      </c>
      <c r="AF10" s="4" t="s">
        <v>656</v>
      </c>
      <c r="AG10" s="4" t="s">
        <v>1981</v>
      </c>
      <c r="AH10" s="4" t="s">
        <v>1982</v>
      </c>
      <c r="AI10" s="4" t="s">
        <v>1981</v>
      </c>
      <c r="AJ10" s="4" t="s">
        <v>496</v>
      </c>
      <c r="AM10" s="4">
        <v>0</v>
      </c>
      <c r="AO10" s="6">
        <v>43887</v>
      </c>
      <c r="AP10" s="4">
        <v>1</v>
      </c>
      <c r="AR10" s="4">
        <v>0</v>
      </c>
      <c r="AS10" s="4" t="s">
        <v>1983</v>
      </c>
      <c r="AT10" s="4">
        <v>0</v>
      </c>
    </row>
    <row r="11" spans="1:55" s="4" customFormat="1" ht="15">
      <c r="A11" s="20" t="s">
        <v>2523</v>
      </c>
      <c r="B11" s="4">
        <v>0</v>
      </c>
      <c r="C11" s="4" t="s">
        <v>1984</v>
      </c>
      <c r="D11" s="4" t="s">
        <v>97</v>
      </c>
      <c r="E11" s="16">
        <f t="shared" si="0"/>
        <v>1218.69918699187</v>
      </c>
      <c r="F11" s="4">
        <v>1</v>
      </c>
      <c r="I11" s="4">
        <v>0</v>
      </c>
      <c r="Z11" s="4" t="s">
        <v>80</v>
      </c>
      <c r="AD11" s="4" t="s">
        <v>1985</v>
      </c>
      <c r="AE11" s="4" t="s">
        <v>1986</v>
      </c>
      <c r="AF11" s="4" t="s">
        <v>657</v>
      </c>
      <c r="AG11" s="4" t="s">
        <v>1987</v>
      </c>
      <c r="AH11" s="4" t="s">
        <v>1988</v>
      </c>
      <c r="AI11" s="4" t="s">
        <v>1987</v>
      </c>
      <c r="AJ11" s="4" t="s">
        <v>499</v>
      </c>
      <c r="AM11" s="4">
        <v>0</v>
      </c>
      <c r="AO11" s="6">
        <v>43887</v>
      </c>
      <c r="AP11" s="4">
        <v>1</v>
      </c>
      <c r="AR11" s="4">
        <v>0</v>
      </c>
      <c r="AS11" s="4" t="s">
        <v>1989</v>
      </c>
      <c r="AT11" s="4">
        <v>0</v>
      </c>
    </row>
    <row r="13" spans="1:55" s="4" customFormat="1">
      <c r="A13" s="4">
        <v>759</v>
      </c>
      <c r="B13" s="4">
        <v>1</v>
      </c>
      <c r="C13" s="4" t="s">
        <v>2504</v>
      </c>
      <c r="D13" s="4" t="s">
        <v>97</v>
      </c>
      <c r="E13" s="16">
        <f t="shared" si="0"/>
        <v>1218.69918699187</v>
      </c>
      <c r="F13" s="4">
        <v>1</v>
      </c>
      <c r="I13" s="4">
        <f t="shared" ref="I13" si="2">1499-1299</f>
        <v>200</v>
      </c>
      <c r="Z13" s="4" t="s">
        <v>80</v>
      </c>
      <c r="AD13" s="4" t="s">
        <v>2505</v>
      </c>
      <c r="AE13" s="4" t="s">
        <v>2506</v>
      </c>
      <c r="AF13" s="4" t="s">
        <v>2507</v>
      </c>
      <c r="AG13" s="4" t="s">
        <v>2508</v>
      </c>
      <c r="AH13" s="4" t="s">
        <v>2509</v>
      </c>
      <c r="AI13" s="4" t="s">
        <v>2508</v>
      </c>
      <c r="AJ13" s="4" t="s">
        <v>2510</v>
      </c>
      <c r="AM13" s="4">
        <v>0</v>
      </c>
      <c r="AO13" s="19" t="s">
        <v>2493</v>
      </c>
      <c r="AP13" s="4">
        <v>1</v>
      </c>
      <c r="AQ13" s="4" t="s">
        <v>2524</v>
      </c>
      <c r="AR13" s="4">
        <v>0</v>
      </c>
      <c r="AS13" s="4" t="s">
        <v>2511</v>
      </c>
      <c r="AT13" s="4">
        <v>0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BC9"/>
  <sheetViews>
    <sheetView workbookViewId="0">
      <selection activeCell="A2" sqref="A2:XFD9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600</v>
      </c>
      <c r="B2" s="4">
        <v>0</v>
      </c>
      <c r="C2" s="4" t="s">
        <v>1990</v>
      </c>
      <c r="D2" s="4" t="s">
        <v>86</v>
      </c>
      <c r="E2"/>
      <c r="F2" s="4">
        <v>1</v>
      </c>
      <c r="I2" s="4">
        <v>0</v>
      </c>
      <c r="Z2" s="4" t="s">
        <v>80</v>
      </c>
      <c r="AD2" s="4" t="s">
        <v>1991</v>
      </c>
      <c r="AE2" s="5" t="s">
        <v>2233</v>
      </c>
      <c r="AF2" s="4" t="s">
        <v>624</v>
      </c>
      <c r="AG2" s="4" t="s">
        <v>1992</v>
      </c>
      <c r="AH2" s="4" t="s">
        <v>1993</v>
      </c>
      <c r="AI2" s="4" t="s">
        <v>1992</v>
      </c>
      <c r="AJ2" s="5" t="s">
        <v>152</v>
      </c>
      <c r="AM2" s="4">
        <v>0</v>
      </c>
      <c r="AO2" s="10">
        <v>42005</v>
      </c>
      <c r="AP2" s="4">
        <v>1</v>
      </c>
      <c r="AQ2" s="5" t="s">
        <v>275</v>
      </c>
      <c r="AR2" s="4">
        <v>1</v>
      </c>
      <c r="AS2" s="5" t="s">
        <v>1994</v>
      </c>
      <c r="AT2" s="4">
        <v>0</v>
      </c>
    </row>
    <row r="3" spans="1:55" s="4" customFormat="1" ht="15">
      <c r="A3" s="4">
        <f>A2+1</f>
        <v>601</v>
      </c>
      <c r="B3" s="4">
        <v>1</v>
      </c>
      <c r="C3" s="4" t="s">
        <v>1995</v>
      </c>
      <c r="D3" s="4" t="s">
        <v>86</v>
      </c>
      <c r="E3">
        <f>1699/1.23</f>
        <v>1381.30081300813</v>
      </c>
      <c r="F3" s="4">
        <v>1</v>
      </c>
      <c r="I3" s="4">
        <v>0</v>
      </c>
      <c r="Z3" s="4" t="s">
        <v>80</v>
      </c>
      <c r="AD3" s="4" t="s">
        <v>1996</v>
      </c>
      <c r="AE3" s="5" t="s">
        <v>2234</v>
      </c>
      <c r="AF3" s="4" t="s">
        <v>625</v>
      </c>
      <c r="AG3" s="4" t="s">
        <v>1997</v>
      </c>
      <c r="AH3" s="4" t="s">
        <v>1998</v>
      </c>
      <c r="AI3" s="4" t="s">
        <v>1997</v>
      </c>
      <c r="AJ3" s="5" t="s">
        <v>153</v>
      </c>
      <c r="AM3" s="4">
        <v>0</v>
      </c>
      <c r="AO3" s="10">
        <v>42005</v>
      </c>
      <c r="AP3" s="4">
        <v>1</v>
      </c>
      <c r="AQ3" s="5" t="s">
        <v>276</v>
      </c>
      <c r="AR3" s="4">
        <v>1</v>
      </c>
      <c r="AS3" s="5" t="s">
        <v>1999</v>
      </c>
      <c r="AT3" s="4">
        <v>0</v>
      </c>
    </row>
    <row r="4" spans="1:55" s="4" customFormat="1" ht="15">
      <c r="A4" s="4">
        <f t="shared" ref="A4:A9" si="0">A3+1</f>
        <v>602</v>
      </c>
      <c r="B4" s="4">
        <v>1</v>
      </c>
      <c r="C4" s="4" t="s">
        <v>2000</v>
      </c>
      <c r="D4" s="4" t="s">
        <v>86</v>
      </c>
      <c r="E4">
        <f>1699/1.23</f>
        <v>1381.30081300813</v>
      </c>
      <c r="F4" s="4">
        <v>1</v>
      </c>
      <c r="I4" s="4">
        <v>0</v>
      </c>
      <c r="Z4" s="4" t="s">
        <v>80</v>
      </c>
      <c r="AD4" s="4" t="s">
        <v>2001</v>
      </c>
      <c r="AE4" s="5" t="s">
        <v>2235</v>
      </c>
      <c r="AF4" s="4" t="s">
        <v>626</v>
      </c>
      <c r="AG4" s="4" t="s">
        <v>2002</v>
      </c>
      <c r="AH4" s="4" t="s">
        <v>2003</v>
      </c>
      <c r="AI4" s="4" t="s">
        <v>2002</v>
      </c>
      <c r="AJ4" s="5" t="s">
        <v>154</v>
      </c>
      <c r="AM4" s="4">
        <v>0</v>
      </c>
      <c r="AO4" s="10">
        <v>42005</v>
      </c>
      <c r="AP4" s="4">
        <v>1</v>
      </c>
      <c r="AQ4" s="5" t="s">
        <v>277</v>
      </c>
      <c r="AR4" s="4">
        <v>1</v>
      </c>
      <c r="AS4" s="5" t="s">
        <v>2004</v>
      </c>
      <c r="AT4" s="4">
        <v>0</v>
      </c>
    </row>
    <row r="5" spans="1:55" s="4" customFormat="1" ht="15">
      <c r="A5" s="4">
        <f t="shared" si="0"/>
        <v>603</v>
      </c>
      <c r="B5" s="4">
        <v>0</v>
      </c>
      <c r="C5" s="4" t="s">
        <v>2005</v>
      </c>
      <c r="D5" s="4" t="s">
        <v>86</v>
      </c>
      <c r="E5"/>
      <c r="F5" s="4">
        <v>1</v>
      </c>
      <c r="I5" s="4">
        <v>0</v>
      </c>
      <c r="Z5" s="4" t="s">
        <v>80</v>
      </c>
      <c r="AD5" s="4" t="s">
        <v>2006</v>
      </c>
      <c r="AE5" s="5" t="s">
        <v>2236</v>
      </c>
      <c r="AF5" s="4" t="s">
        <v>627</v>
      </c>
      <c r="AG5" s="4" t="s">
        <v>2007</v>
      </c>
      <c r="AH5" s="4" t="s">
        <v>2008</v>
      </c>
      <c r="AI5" s="4" t="s">
        <v>2007</v>
      </c>
      <c r="AJ5" s="5" t="s">
        <v>420</v>
      </c>
      <c r="AM5" s="4">
        <v>0</v>
      </c>
      <c r="AO5" s="10">
        <v>43191</v>
      </c>
      <c r="AP5" s="4">
        <v>1</v>
      </c>
      <c r="AQ5" s="5" t="s">
        <v>421</v>
      </c>
      <c r="AR5" s="4">
        <v>1</v>
      </c>
      <c r="AS5" s="5" t="s">
        <v>2009</v>
      </c>
      <c r="AT5" s="4">
        <v>0</v>
      </c>
    </row>
    <row r="6" spans="1:55" s="12" customFormat="1" ht="15">
      <c r="A6" s="12">
        <f t="shared" si="0"/>
        <v>604</v>
      </c>
      <c r="B6" s="12">
        <v>0</v>
      </c>
      <c r="C6" s="12" t="s">
        <v>2010</v>
      </c>
      <c r="D6" s="12" t="s">
        <v>86</v>
      </c>
      <c r="F6" s="12">
        <v>1</v>
      </c>
      <c r="I6" s="4">
        <v>0</v>
      </c>
      <c r="Z6" s="12" t="s">
        <v>80</v>
      </c>
      <c r="AD6" s="12" t="s">
        <v>2011</v>
      </c>
      <c r="AE6" s="13" t="s">
        <v>2237</v>
      </c>
      <c r="AF6" s="12" t="s">
        <v>628</v>
      </c>
      <c r="AG6" s="12" t="s">
        <v>2012</v>
      </c>
      <c r="AH6" s="12" t="s">
        <v>2013</v>
      </c>
      <c r="AI6" s="12" t="s">
        <v>2012</v>
      </c>
      <c r="AJ6" s="13" t="s">
        <v>470</v>
      </c>
      <c r="AM6" s="12">
        <v>0</v>
      </c>
      <c r="AO6" s="14">
        <v>43191</v>
      </c>
      <c r="AP6" s="12">
        <v>1</v>
      </c>
      <c r="AQ6" s="13" t="s">
        <v>422</v>
      </c>
      <c r="AR6" s="12">
        <v>1</v>
      </c>
      <c r="AS6" s="13" t="s">
        <v>2014</v>
      </c>
      <c r="AT6" s="12">
        <v>0</v>
      </c>
    </row>
    <row r="7" spans="1:55" s="12" customFormat="1" ht="15">
      <c r="A7" s="12">
        <f t="shared" si="0"/>
        <v>605</v>
      </c>
      <c r="B7" s="12">
        <v>0</v>
      </c>
      <c r="C7" s="12" t="s">
        <v>2015</v>
      </c>
      <c r="D7" s="12" t="s">
        <v>86</v>
      </c>
      <c r="F7" s="12">
        <v>1</v>
      </c>
      <c r="I7" s="4">
        <v>0</v>
      </c>
      <c r="Z7" s="12" t="s">
        <v>80</v>
      </c>
      <c r="AD7" s="12" t="s">
        <v>2016</v>
      </c>
      <c r="AE7" s="13" t="s">
        <v>2238</v>
      </c>
      <c r="AF7" s="12" t="s">
        <v>629</v>
      </c>
      <c r="AG7" s="12" t="s">
        <v>2017</v>
      </c>
      <c r="AH7" s="12" t="s">
        <v>2018</v>
      </c>
      <c r="AI7" s="12" t="s">
        <v>2017</v>
      </c>
      <c r="AJ7" s="13" t="s">
        <v>423</v>
      </c>
      <c r="AM7" s="12">
        <v>0</v>
      </c>
      <c r="AO7" s="14">
        <v>43191</v>
      </c>
      <c r="AP7" s="12">
        <v>1</v>
      </c>
      <c r="AQ7" s="13" t="s">
        <v>424</v>
      </c>
      <c r="AR7" s="12">
        <v>1</v>
      </c>
      <c r="AS7" s="13" t="s">
        <v>2019</v>
      </c>
      <c r="AT7" s="12">
        <v>0</v>
      </c>
    </row>
    <row r="8" spans="1:55" s="12" customFormat="1" ht="15">
      <c r="A8" s="12">
        <f t="shared" si="0"/>
        <v>606</v>
      </c>
      <c r="B8" s="12">
        <v>0</v>
      </c>
      <c r="C8" s="12" t="s">
        <v>2020</v>
      </c>
      <c r="D8" s="12" t="s">
        <v>86</v>
      </c>
      <c r="F8" s="12">
        <v>1</v>
      </c>
      <c r="I8" s="4">
        <v>0</v>
      </c>
      <c r="Z8" s="12" t="s">
        <v>80</v>
      </c>
      <c r="AD8" s="12" t="s">
        <v>2021</v>
      </c>
      <c r="AE8" s="13" t="s">
        <v>2239</v>
      </c>
      <c r="AF8" s="12" t="s">
        <v>630</v>
      </c>
      <c r="AG8" s="12" t="s">
        <v>2022</v>
      </c>
      <c r="AH8" s="12" t="s">
        <v>2023</v>
      </c>
      <c r="AI8" s="12" t="s">
        <v>2022</v>
      </c>
      <c r="AJ8" s="13" t="s">
        <v>425</v>
      </c>
      <c r="AM8" s="12">
        <v>0</v>
      </c>
      <c r="AO8" s="14">
        <v>43191</v>
      </c>
      <c r="AP8" s="12">
        <v>1</v>
      </c>
      <c r="AQ8" s="13" t="s">
        <v>426</v>
      </c>
      <c r="AR8" s="12">
        <v>1</v>
      </c>
      <c r="AS8" s="13" t="s">
        <v>2024</v>
      </c>
      <c r="AT8" s="12">
        <v>0</v>
      </c>
    </row>
    <row r="9" spans="1:55" s="12" customFormat="1" ht="15">
      <c r="A9" s="12">
        <f t="shared" si="0"/>
        <v>607</v>
      </c>
      <c r="B9" s="12">
        <v>0</v>
      </c>
      <c r="C9" s="12" t="s">
        <v>2025</v>
      </c>
      <c r="D9" s="12" t="s">
        <v>86</v>
      </c>
      <c r="F9" s="12">
        <v>1</v>
      </c>
      <c r="I9" s="4">
        <v>0</v>
      </c>
      <c r="Z9" s="12" t="s">
        <v>80</v>
      </c>
      <c r="AD9" s="12" t="s">
        <v>2026</v>
      </c>
      <c r="AE9" s="13" t="s">
        <v>2240</v>
      </c>
      <c r="AF9" s="12" t="s">
        <v>631</v>
      </c>
      <c r="AG9" s="12" t="s">
        <v>2027</v>
      </c>
      <c r="AH9" s="12" t="s">
        <v>2028</v>
      </c>
      <c r="AI9" s="12" t="s">
        <v>2027</v>
      </c>
      <c r="AJ9" s="13" t="s">
        <v>513</v>
      </c>
      <c r="AM9" s="12">
        <v>0</v>
      </c>
      <c r="AO9" s="14">
        <v>43952</v>
      </c>
      <c r="AP9" s="12">
        <v>1</v>
      </c>
      <c r="AQ9" s="13" t="s">
        <v>514</v>
      </c>
      <c r="AR9" s="12">
        <v>1</v>
      </c>
      <c r="AS9" s="13" t="s">
        <v>2029</v>
      </c>
      <c r="AT9" s="12">
        <v>0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</sheetPr>
  <dimension ref="A1:BC9"/>
  <sheetViews>
    <sheetView workbookViewId="0">
      <selection activeCell="A2" sqref="A2:XFD9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592</v>
      </c>
      <c r="B2" s="4">
        <v>1</v>
      </c>
      <c r="C2" s="4" t="s">
        <v>2030</v>
      </c>
      <c r="D2" s="4" t="s">
        <v>86</v>
      </c>
      <c r="E2">
        <f>1699/1.23</f>
        <v>1381.30081300813</v>
      </c>
      <c r="F2" s="4">
        <v>1</v>
      </c>
      <c r="I2" s="4">
        <v>0</v>
      </c>
      <c r="Z2" s="4" t="s">
        <v>80</v>
      </c>
      <c r="AD2" s="4" t="s">
        <v>2031</v>
      </c>
      <c r="AE2" s="5" t="s">
        <v>2344</v>
      </c>
      <c r="AF2" s="4" t="s">
        <v>702</v>
      </c>
      <c r="AG2" s="4" t="s">
        <v>2032</v>
      </c>
      <c r="AH2" s="4" t="s">
        <v>2033</v>
      </c>
      <c r="AI2" s="4" t="s">
        <v>2032</v>
      </c>
      <c r="AJ2" s="5" t="s">
        <v>149</v>
      </c>
      <c r="AM2" s="4">
        <v>0</v>
      </c>
      <c r="AO2" s="10">
        <v>42005</v>
      </c>
      <c r="AP2" s="4">
        <v>1</v>
      </c>
      <c r="AQ2" s="5" t="s">
        <v>272</v>
      </c>
      <c r="AR2" s="4">
        <v>1</v>
      </c>
      <c r="AS2" s="5" t="s">
        <v>2034</v>
      </c>
      <c r="AT2" s="4">
        <v>0</v>
      </c>
    </row>
    <row r="3" spans="1:55" s="4" customFormat="1" ht="15">
      <c r="A3" s="4">
        <f>A2+1</f>
        <v>593</v>
      </c>
      <c r="B3" s="4">
        <v>0</v>
      </c>
      <c r="C3" s="4" t="s">
        <v>2035</v>
      </c>
      <c r="D3" s="4" t="s">
        <v>86</v>
      </c>
      <c r="E3"/>
      <c r="F3" s="4">
        <v>1</v>
      </c>
      <c r="I3" s="4">
        <v>0</v>
      </c>
      <c r="Z3" s="4" t="s">
        <v>80</v>
      </c>
      <c r="AD3" s="4" t="s">
        <v>2036</v>
      </c>
      <c r="AE3" s="5" t="s">
        <v>2345</v>
      </c>
      <c r="AF3" s="4" t="s">
        <v>703</v>
      </c>
      <c r="AG3" s="4" t="s">
        <v>2037</v>
      </c>
      <c r="AH3" s="4" t="s">
        <v>2038</v>
      </c>
      <c r="AI3" s="4" t="s">
        <v>2037</v>
      </c>
      <c r="AJ3" s="5" t="s">
        <v>150</v>
      </c>
      <c r="AM3" s="4">
        <v>0</v>
      </c>
      <c r="AO3" s="10">
        <v>42005</v>
      </c>
      <c r="AP3" s="4">
        <v>1</v>
      </c>
      <c r="AQ3" s="5" t="s">
        <v>273</v>
      </c>
      <c r="AR3" s="4">
        <v>1</v>
      </c>
      <c r="AS3" s="5" t="s">
        <v>2039</v>
      </c>
      <c r="AT3" s="4">
        <v>0</v>
      </c>
    </row>
    <row r="4" spans="1:55" s="4" customFormat="1" ht="15">
      <c r="A4" s="4">
        <f t="shared" ref="A4:A9" si="0">A3+1</f>
        <v>594</v>
      </c>
      <c r="B4" s="4">
        <v>0</v>
      </c>
      <c r="C4" s="4" t="s">
        <v>2040</v>
      </c>
      <c r="D4" s="4" t="s">
        <v>86</v>
      </c>
      <c r="E4"/>
      <c r="F4" s="4">
        <v>1</v>
      </c>
      <c r="I4" s="4">
        <v>0</v>
      </c>
      <c r="Z4" s="4" t="s">
        <v>80</v>
      </c>
      <c r="AD4" s="4" t="s">
        <v>2041</v>
      </c>
      <c r="AE4" s="5" t="s">
        <v>2346</v>
      </c>
      <c r="AF4" s="4" t="s">
        <v>704</v>
      </c>
      <c r="AG4" s="4" t="s">
        <v>2042</v>
      </c>
      <c r="AH4" s="4" t="s">
        <v>2043</v>
      </c>
      <c r="AI4" s="4" t="s">
        <v>2042</v>
      </c>
      <c r="AJ4" s="5" t="s">
        <v>151</v>
      </c>
      <c r="AM4" s="4">
        <v>0</v>
      </c>
      <c r="AO4" s="10">
        <v>42005</v>
      </c>
      <c r="AP4" s="4">
        <v>1</v>
      </c>
      <c r="AQ4" s="5" t="s">
        <v>274</v>
      </c>
      <c r="AR4" s="4">
        <v>1</v>
      </c>
      <c r="AS4" s="5" t="s">
        <v>2044</v>
      </c>
      <c r="AT4" s="4">
        <v>0</v>
      </c>
    </row>
    <row r="5" spans="1:55" s="4" customFormat="1" ht="15">
      <c r="A5" s="4">
        <f t="shared" si="0"/>
        <v>595</v>
      </c>
      <c r="B5" s="4">
        <v>1</v>
      </c>
      <c r="C5" s="4" t="s">
        <v>2045</v>
      </c>
      <c r="D5" s="4" t="s">
        <v>86</v>
      </c>
      <c r="E5">
        <f>1699/1.23</f>
        <v>1381.30081300813</v>
      </c>
      <c r="F5" s="4">
        <v>1</v>
      </c>
      <c r="I5" s="4">
        <v>0</v>
      </c>
      <c r="Z5" s="4" t="s">
        <v>80</v>
      </c>
      <c r="AD5" s="4" t="s">
        <v>2046</v>
      </c>
      <c r="AE5" s="5" t="s">
        <v>2347</v>
      </c>
      <c r="AF5" s="4" t="s">
        <v>705</v>
      </c>
      <c r="AG5" s="4" t="s">
        <v>2047</v>
      </c>
      <c r="AH5" s="4" t="s">
        <v>2048</v>
      </c>
      <c r="AI5" s="4" t="s">
        <v>2047</v>
      </c>
      <c r="AJ5" s="5" t="s">
        <v>427</v>
      </c>
      <c r="AM5" s="4">
        <v>0</v>
      </c>
      <c r="AO5" s="10">
        <v>43191</v>
      </c>
      <c r="AP5" s="4">
        <v>1</v>
      </c>
      <c r="AQ5" s="5" t="s">
        <v>428</v>
      </c>
      <c r="AR5" s="4">
        <v>1</v>
      </c>
      <c r="AS5" s="5" t="s">
        <v>2049</v>
      </c>
      <c r="AT5" s="4">
        <v>0</v>
      </c>
    </row>
    <row r="6" spans="1:55" s="12" customFormat="1" ht="15">
      <c r="A6" s="12">
        <f t="shared" si="0"/>
        <v>596</v>
      </c>
      <c r="B6" s="12">
        <v>0</v>
      </c>
      <c r="C6" s="12" t="s">
        <v>2050</v>
      </c>
      <c r="D6" s="12" t="s">
        <v>86</v>
      </c>
      <c r="F6" s="12">
        <v>1</v>
      </c>
      <c r="I6" s="4">
        <v>0</v>
      </c>
      <c r="Z6" s="12" t="s">
        <v>80</v>
      </c>
      <c r="AD6" s="12" t="s">
        <v>2051</v>
      </c>
      <c r="AE6" s="13" t="s">
        <v>2348</v>
      </c>
      <c r="AF6" s="12" t="s">
        <v>706</v>
      </c>
      <c r="AG6" s="12" t="s">
        <v>2052</v>
      </c>
      <c r="AH6" s="12" t="s">
        <v>2053</v>
      </c>
      <c r="AI6" s="12" t="s">
        <v>2052</v>
      </c>
      <c r="AJ6" s="13" t="s">
        <v>471</v>
      </c>
      <c r="AM6" s="12">
        <v>0</v>
      </c>
      <c r="AO6" s="14">
        <v>43191</v>
      </c>
      <c r="AP6" s="12">
        <v>1</v>
      </c>
      <c r="AQ6" s="13" t="s">
        <v>429</v>
      </c>
      <c r="AR6" s="12">
        <v>1</v>
      </c>
      <c r="AS6" s="13" t="s">
        <v>2054</v>
      </c>
      <c r="AT6" s="12">
        <v>0</v>
      </c>
    </row>
    <row r="7" spans="1:55" s="12" customFormat="1" ht="15">
      <c r="A7" s="12">
        <f t="shared" si="0"/>
        <v>597</v>
      </c>
      <c r="B7" s="12">
        <v>0</v>
      </c>
      <c r="C7" s="12" t="s">
        <v>2055</v>
      </c>
      <c r="D7" s="12" t="s">
        <v>86</v>
      </c>
      <c r="F7" s="12">
        <v>1</v>
      </c>
      <c r="I7" s="4">
        <v>0</v>
      </c>
      <c r="Z7" s="12" t="s">
        <v>80</v>
      </c>
      <c r="AD7" s="12" t="s">
        <v>2056</v>
      </c>
      <c r="AE7" s="13" t="s">
        <v>2349</v>
      </c>
      <c r="AF7" s="12" t="s">
        <v>707</v>
      </c>
      <c r="AG7" s="12" t="s">
        <v>2057</v>
      </c>
      <c r="AH7" s="12" t="s">
        <v>2058</v>
      </c>
      <c r="AI7" s="12" t="s">
        <v>2057</v>
      </c>
      <c r="AJ7" s="13" t="s">
        <v>430</v>
      </c>
      <c r="AM7" s="12">
        <v>0</v>
      </c>
      <c r="AO7" s="14">
        <v>43191</v>
      </c>
      <c r="AP7" s="12">
        <v>1</v>
      </c>
      <c r="AQ7" s="13" t="s">
        <v>431</v>
      </c>
      <c r="AR7" s="12">
        <v>1</v>
      </c>
      <c r="AS7" s="13" t="s">
        <v>2059</v>
      </c>
      <c r="AT7" s="12">
        <v>0</v>
      </c>
    </row>
    <row r="8" spans="1:55" s="12" customFormat="1" ht="15">
      <c r="A8" s="12">
        <f t="shared" si="0"/>
        <v>598</v>
      </c>
      <c r="B8" s="12">
        <v>0</v>
      </c>
      <c r="C8" s="12" t="s">
        <v>2060</v>
      </c>
      <c r="D8" s="12" t="s">
        <v>86</v>
      </c>
      <c r="F8" s="12">
        <v>1</v>
      </c>
      <c r="I8" s="4">
        <v>0</v>
      </c>
      <c r="Z8" s="12" t="s">
        <v>80</v>
      </c>
      <c r="AD8" s="12" t="s">
        <v>2061</v>
      </c>
      <c r="AE8" s="13" t="s">
        <v>2350</v>
      </c>
      <c r="AF8" s="12" t="s">
        <v>708</v>
      </c>
      <c r="AG8" s="12" t="s">
        <v>2062</v>
      </c>
      <c r="AH8" s="12" t="s">
        <v>2063</v>
      </c>
      <c r="AI8" s="12" t="s">
        <v>2062</v>
      </c>
      <c r="AJ8" s="13" t="s">
        <v>432</v>
      </c>
      <c r="AM8" s="12">
        <v>0</v>
      </c>
      <c r="AO8" s="14">
        <v>43191</v>
      </c>
      <c r="AP8" s="12">
        <v>1</v>
      </c>
      <c r="AQ8" s="13" t="s">
        <v>433</v>
      </c>
      <c r="AR8" s="12">
        <v>1</v>
      </c>
      <c r="AS8" s="13" t="s">
        <v>2064</v>
      </c>
      <c r="AT8" s="12">
        <v>0</v>
      </c>
    </row>
    <row r="9" spans="1:55" s="12" customFormat="1" ht="15">
      <c r="A9" s="12">
        <f t="shared" si="0"/>
        <v>599</v>
      </c>
      <c r="B9" s="12">
        <v>0</v>
      </c>
      <c r="C9" s="12" t="s">
        <v>2065</v>
      </c>
      <c r="D9" s="12" t="s">
        <v>86</v>
      </c>
      <c r="F9" s="12">
        <v>1</v>
      </c>
      <c r="I9" s="4">
        <v>0</v>
      </c>
      <c r="Z9" s="12" t="s">
        <v>80</v>
      </c>
      <c r="AD9" s="12" t="s">
        <v>2066</v>
      </c>
      <c r="AE9" s="13" t="s">
        <v>2351</v>
      </c>
      <c r="AF9" s="12" t="s">
        <v>709</v>
      </c>
      <c r="AG9" s="12" t="s">
        <v>2067</v>
      </c>
      <c r="AH9" s="12" t="s">
        <v>2068</v>
      </c>
      <c r="AI9" s="12" t="s">
        <v>2067</v>
      </c>
      <c r="AJ9" s="13" t="s">
        <v>515</v>
      </c>
      <c r="AM9" s="12">
        <v>0</v>
      </c>
      <c r="AO9" s="14">
        <v>43952</v>
      </c>
      <c r="AP9" s="12">
        <v>1</v>
      </c>
      <c r="AQ9" s="15" t="s">
        <v>516</v>
      </c>
      <c r="AR9" s="12">
        <v>1</v>
      </c>
      <c r="AS9" s="13" t="s">
        <v>2069</v>
      </c>
      <c r="AT9" s="12">
        <v>0</v>
      </c>
    </row>
  </sheetData>
  <hyperlinks>
    <hyperlink ref="AQ9" r:id="rId1" xr:uid="{00000000-0004-0000-1F00-000000000000}"/>
  </hyperlinks>
  <pageMargins left="0.7" right="0.7" top="0.75" bottom="0.75" header="0.3" footer="0.3"/>
  <pageSetup paperSize="9" orientation="portrait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BC9"/>
  <sheetViews>
    <sheetView zoomScaleNormal="100" workbookViewId="0">
      <selection sqref="A1:XFD1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610</v>
      </c>
      <c r="B2" s="4">
        <v>1</v>
      </c>
      <c r="C2" s="4" t="s">
        <v>2070</v>
      </c>
      <c r="D2" s="4" t="s">
        <v>97</v>
      </c>
      <c r="E2" s="4">
        <f>1699/1.23</f>
        <v>1381.30081300813</v>
      </c>
      <c r="F2" s="4">
        <v>1</v>
      </c>
      <c r="I2" s="4">
        <v>0</v>
      </c>
      <c r="Z2" s="4" t="s">
        <v>80</v>
      </c>
      <c r="AD2" s="4" t="s">
        <v>2071</v>
      </c>
      <c r="AE2" s="5" t="s">
        <v>2352</v>
      </c>
      <c r="AF2" s="4" t="s">
        <v>694</v>
      </c>
      <c r="AG2" s="4" t="s">
        <v>2072</v>
      </c>
      <c r="AH2" s="4" t="s">
        <v>2073</v>
      </c>
      <c r="AI2" s="4" t="s">
        <v>2072</v>
      </c>
      <c r="AJ2" s="5" t="s">
        <v>155</v>
      </c>
      <c r="AM2" s="4">
        <v>0</v>
      </c>
      <c r="AO2" s="10">
        <v>42005</v>
      </c>
      <c r="AP2" s="4">
        <v>1</v>
      </c>
      <c r="AQ2" t="s">
        <v>536</v>
      </c>
      <c r="AR2" s="4">
        <v>1</v>
      </c>
      <c r="AS2" s="5" t="s">
        <v>2074</v>
      </c>
      <c r="AT2" s="4">
        <v>0</v>
      </c>
    </row>
    <row r="3" spans="1:55" s="4" customFormat="1" ht="15">
      <c r="A3" s="4">
        <f>A2+1</f>
        <v>611</v>
      </c>
      <c r="B3" s="4">
        <v>1</v>
      </c>
      <c r="C3" s="4" t="s">
        <v>2075</v>
      </c>
      <c r="D3" s="4" t="s">
        <v>97</v>
      </c>
      <c r="E3" s="4">
        <f t="shared" ref="E3:E5" si="0">1699/1.23</f>
        <v>1381.30081300813</v>
      </c>
      <c r="F3" s="4">
        <v>1</v>
      </c>
      <c r="I3" s="4">
        <v>0</v>
      </c>
      <c r="Z3" s="4" t="s">
        <v>80</v>
      </c>
      <c r="AD3" s="4" t="s">
        <v>2076</v>
      </c>
      <c r="AE3" s="5" t="s">
        <v>2353</v>
      </c>
      <c r="AF3" s="4" t="s">
        <v>695</v>
      </c>
      <c r="AG3" s="4" t="s">
        <v>2077</v>
      </c>
      <c r="AH3" s="4" t="s">
        <v>2078</v>
      </c>
      <c r="AI3" s="4" t="s">
        <v>2077</v>
      </c>
      <c r="AJ3" s="5" t="s">
        <v>156</v>
      </c>
      <c r="AM3" s="4">
        <v>0</v>
      </c>
      <c r="AO3" s="10">
        <v>42005</v>
      </c>
      <c r="AP3" s="4">
        <v>1</v>
      </c>
      <c r="AQ3" t="s">
        <v>537</v>
      </c>
      <c r="AR3" s="4">
        <v>1</v>
      </c>
      <c r="AS3" s="5" t="s">
        <v>2079</v>
      </c>
      <c r="AT3" s="4">
        <v>0</v>
      </c>
    </row>
    <row r="4" spans="1:55" s="4" customFormat="1" ht="15">
      <c r="A4" s="4">
        <f t="shared" ref="A4:A9" si="1">A3+1</f>
        <v>612</v>
      </c>
      <c r="B4" s="4">
        <v>1</v>
      </c>
      <c r="C4" s="4" t="s">
        <v>2080</v>
      </c>
      <c r="D4" s="4" t="s">
        <v>97</v>
      </c>
      <c r="E4" s="4">
        <f t="shared" si="0"/>
        <v>1381.30081300813</v>
      </c>
      <c r="F4" s="4">
        <v>1</v>
      </c>
      <c r="I4" s="4">
        <v>0</v>
      </c>
      <c r="Z4" s="4" t="s">
        <v>80</v>
      </c>
      <c r="AD4" s="4" t="s">
        <v>2081</v>
      </c>
      <c r="AE4" s="5" t="s">
        <v>2354</v>
      </c>
      <c r="AF4" s="4" t="s">
        <v>696</v>
      </c>
      <c r="AG4" s="4" t="s">
        <v>2082</v>
      </c>
      <c r="AH4" s="4" t="s">
        <v>2083</v>
      </c>
      <c r="AI4" s="4" t="s">
        <v>2082</v>
      </c>
      <c r="AJ4" s="5" t="s">
        <v>157</v>
      </c>
      <c r="AM4" s="4">
        <v>0</v>
      </c>
      <c r="AO4" s="10">
        <v>42005</v>
      </c>
      <c r="AP4" s="4">
        <v>1</v>
      </c>
      <c r="AQ4" t="s">
        <v>538</v>
      </c>
      <c r="AR4" s="4">
        <v>1</v>
      </c>
      <c r="AS4" s="5" t="s">
        <v>2084</v>
      </c>
      <c r="AT4" s="4">
        <v>0</v>
      </c>
    </row>
    <row r="5" spans="1:55" s="4" customFormat="1" ht="15">
      <c r="A5" s="4">
        <f t="shared" si="1"/>
        <v>613</v>
      </c>
      <c r="B5" s="4">
        <v>1</v>
      </c>
      <c r="C5" s="4" t="s">
        <v>2085</v>
      </c>
      <c r="D5" s="4" t="s">
        <v>97</v>
      </c>
      <c r="E5" s="4">
        <f t="shared" si="0"/>
        <v>1381.30081300813</v>
      </c>
      <c r="F5" s="4">
        <v>1</v>
      </c>
      <c r="I5" s="4">
        <v>0</v>
      </c>
      <c r="Z5" s="4" t="s">
        <v>80</v>
      </c>
      <c r="AD5" s="4" t="s">
        <v>2086</v>
      </c>
      <c r="AE5" s="5" t="s">
        <v>2355</v>
      </c>
      <c r="AF5" s="4" t="s">
        <v>697</v>
      </c>
      <c r="AG5" s="4" t="s">
        <v>2087</v>
      </c>
      <c r="AH5" s="4" t="s">
        <v>2088</v>
      </c>
      <c r="AI5" s="4" t="s">
        <v>2087</v>
      </c>
      <c r="AJ5" s="5" t="s">
        <v>434</v>
      </c>
      <c r="AM5" s="4">
        <v>0</v>
      </c>
      <c r="AO5" s="10">
        <v>43191</v>
      </c>
      <c r="AP5" s="4">
        <v>1</v>
      </c>
      <c r="AQ5" t="s">
        <v>539</v>
      </c>
      <c r="AR5" s="4">
        <v>1</v>
      </c>
      <c r="AS5" s="5" t="s">
        <v>2089</v>
      </c>
      <c r="AT5" s="4">
        <v>0</v>
      </c>
    </row>
    <row r="6" spans="1:55" s="12" customFormat="1" ht="15">
      <c r="A6" s="12">
        <f t="shared" si="1"/>
        <v>614</v>
      </c>
      <c r="B6" s="12">
        <v>0</v>
      </c>
      <c r="C6" s="12" t="s">
        <v>2090</v>
      </c>
      <c r="D6" s="12" t="s">
        <v>97</v>
      </c>
      <c r="F6" s="12">
        <v>1</v>
      </c>
      <c r="I6" s="4">
        <v>0</v>
      </c>
      <c r="Z6" s="12" t="s">
        <v>80</v>
      </c>
      <c r="AD6" s="12" t="s">
        <v>2091</v>
      </c>
      <c r="AE6" s="13" t="s">
        <v>2356</v>
      </c>
      <c r="AF6" s="12" t="s">
        <v>698</v>
      </c>
      <c r="AG6" s="12" t="s">
        <v>2092</v>
      </c>
      <c r="AH6" s="12" t="s">
        <v>2093</v>
      </c>
      <c r="AI6" s="12" t="s">
        <v>2092</v>
      </c>
      <c r="AJ6" s="13" t="s">
        <v>472</v>
      </c>
      <c r="AM6" s="12">
        <v>0</v>
      </c>
      <c r="AO6" s="14">
        <v>43191</v>
      </c>
      <c r="AP6" s="12">
        <v>1</v>
      </c>
      <c r="AQ6" s="12" t="s">
        <v>540</v>
      </c>
      <c r="AR6" s="12">
        <v>1</v>
      </c>
      <c r="AS6" s="13" t="s">
        <v>2094</v>
      </c>
      <c r="AT6" s="12">
        <v>0</v>
      </c>
    </row>
    <row r="7" spans="1:55" s="12" customFormat="1" ht="15">
      <c r="A7" s="12">
        <f t="shared" si="1"/>
        <v>615</v>
      </c>
      <c r="B7" s="12">
        <v>0</v>
      </c>
      <c r="C7" s="12" t="s">
        <v>2095</v>
      </c>
      <c r="D7" s="12" t="s">
        <v>97</v>
      </c>
      <c r="F7" s="12">
        <v>1</v>
      </c>
      <c r="I7" s="4">
        <v>0</v>
      </c>
      <c r="Z7" s="12" t="s">
        <v>80</v>
      </c>
      <c r="AD7" s="12" t="s">
        <v>2096</v>
      </c>
      <c r="AE7" s="13" t="s">
        <v>2357</v>
      </c>
      <c r="AF7" s="12" t="s">
        <v>699</v>
      </c>
      <c r="AG7" s="12" t="s">
        <v>2097</v>
      </c>
      <c r="AH7" s="12" t="s">
        <v>2098</v>
      </c>
      <c r="AI7" s="12" t="s">
        <v>2097</v>
      </c>
      <c r="AJ7" s="13" t="s">
        <v>435</v>
      </c>
      <c r="AM7" s="12">
        <v>0</v>
      </c>
      <c r="AO7" s="14">
        <v>43191</v>
      </c>
      <c r="AP7" s="12">
        <v>1</v>
      </c>
      <c r="AQ7" s="12" t="s">
        <v>541</v>
      </c>
      <c r="AR7" s="12">
        <v>1</v>
      </c>
      <c r="AS7" s="13" t="s">
        <v>2099</v>
      </c>
      <c r="AT7" s="12">
        <v>0</v>
      </c>
    </row>
    <row r="8" spans="1:55" s="12" customFormat="1" ht="15">
      <c r="A8" s="12">
        <f t="shared" si="1"/>
        <v>616</v>
      </c>
      <c r="B8" s="12">
        <v>0</v>
      </c>
      <c r="C8" s="12" t="s">
        <v>2100</v>
      </c>
      <c r="D8" s="12" t="s">
        <v>97</v>
      </c>
      <c r="F8" s="12">
        <v>1</v>
      </c>
      <c r="I8" s="4">
        <v>0</v>
      </c>
      <c r="Z8" s="12" t="s">
        <v>80</v>
      </c>
      <c r="AD8" s="12" t="s">
        <v>2101</v>
      </c>
      <c r="AE8" s="13" t="s">
        <v>2358</v>
      </c>
      <c r="AF8" s="12" t="s">
        <v>700</v>
      </c>
      <c r="AG8" s="12" t="s">
        <v>2102</v>
      </c>
      <c r="AH8" s="12" t="s">
        <v>2103</v>
      </c>
      <c r="AI8" s="12" t="s">
        <v>2102</v>
      </c>
      <c r="AJ8" s="13" t="s">
        <v>436</v>
      </c>
      <c r="AM8" s="12">
        <v>0</v>
      </c>
      <c r="AO8" s="14">
        <v>43191</v>
      </c>
      <c r="AP8" s="12">
        <v>1</v>
      </c>
      <c r="AQ8" s="12" t="s">
        <v>542</v>
      </c>
      <c r="AR8" s="12">
        <v>1</v>
      </c>
      <c r="AS8" s="13" t="s">
        <v>2104</v>
      </c>
      <c r="AT8" s="12">
        <v>0</v>
      </c>
    </row>
    <row r="9" spans="1:55" s="12" customFormat="1" ht="15">
      <c r="A9" s="12">
        <f t="shared" si="1"/>
        <v>617</v>
      </c>
      <c r="B9" s="12">
        <v>0</v>
      </c>
      <c r="C9" s="12" t="s">
        <v>2105</v>
      </c>
      <c r="D9" s="12" t="s">
        <v>97</v>
      </c>
      <c r="F9" s="12">
        <v>1</v>
      </c>
      <c r="I9" s="4">
        <v>0</v>
      </c>
      <c r="Z9" s="12" t="s">
        <v>80</v>
      </c>
      <c r="AD9" s="12" t="s">
        <v>2106</v>
      </c>
      <c r="AE9" s="13" t="s">
        <v>2359</v>
      </c>
      <c r="AF9" s="12" t="s">
        <v>701</v>
      </c>
      <c r="AG9" s="12" t="s">
        <v>2107</v>
      </c>
      <c r="AH9" s="12" t="s">
        <v>2108</v>
      </c>
      <c r="AI9" s="12" t="s">
        <v>2107</v>
      </c>
      <c r="AJ9" s="13" t="s">
        <v>437</v>
      </c>
      <c r="AM9" s="12">
        <v>0</v>
      </c>
      <c r="AO9" s="14">
        <v>43191</v>
      </c>
      <c r="AP9" s="12">
        <v>1</v>
      </c>
      <c r="AQ9" s="12" t="s">
        <v>543</v>
      </c>
      <c r="AR9" s="12">
        <v>1</v>
      </c>
      <c r="AS9" s="13" t="s">
        <v>2109</v>
      </c>
      <c r="AT9" s="12">
        <v>0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</sheetPr>
  <dimension ref="A1:BC6"/>
  <sheetViews>
    <sheetView workbookViewId="0">
      <selection activeCell="A2" sqref="A2:XFD6"/>
    </sheetView>
  </sheetViews>
  <sheetFormatPr defaultRowHeight="14.25"/>
  <cols>
    <col min="1" max="1" width="4.875" bestFit="1" customWidth="1"/>
    <col min="2" max="2" width="14.75" bestFit="1" customWidth="1"/>
    <col min="3" max="3" width="61.5" customWidth="1"/>
    <col min="4" max="4" width="27.75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690</v>
      </c>
      <c r="B2" s="4">
        <v>1</v>
      </c>
      <c r="C2" s="4" t="s">
        <v>2110</v>
      </c>
      <c r="D2" s="4" t="s">
        <v>207</v>
      </c>
      <c r="E2" s="4">
        <f>1599/1.23</f>
        <v>1300</v>
      </c>
      <c r="F2" s="4">
        <v>1</v>
      </c>
      <c r="I2" s="4">
        <f>1599-1349</f>
        <v>250</v>
      </c>
      <c r="Z2" s="4" t="s">
        <v>80</v>
      </c>
      <c r="AD2" s="4" t="s">
        <v>2111</v>
      </c>
      <c r="AE2" s="5" t="s">
        <v>2360</v>
      </c>
      <c r="AF2" s="4" t="s">
        <v>689</v>
      </c>
      <c r="AG2" s="4" t="s">
        <v>2112</v>
      </c>
      <c r="AH2" s="4" t="s">
        <v>2113</v>
      </c>
      <c r="AI2" s="4" t="s">
        <v>2112</v>
      </c>
      <c r="AJ2" s="5" t="s">
        <v>210</v>
      </c>
      <c r="AM2" s="4">
        <v>0</v>
      </c>
      <c r="AO2" s="10">
        <v>42546</v>
      </c>
      <c r="AP2" s="4">
        <v>1</v>
      </c>
      <c r="AQ2" t="s">
        <v>562</v>
      </c>
      <c r="AR2" s="4">
        <v>1</v>
      </c>
      <c r="AS2" s="5" t="s">
        <v>2114</v>
      </c>
      <c r="AT2" s="4">
        <v>0</v>
      </c>
    </row>
    <row r="3" spans="1:55" s="4" customFormat="1" ht="15">
      <c r="A3" s="4">
        <v>691</v>
      </c>
      <c r="B3" s="4">
        <v>1</v>
      </c>
      <c r="C3" s="4" t="s">
        <v>2115</v>
      </c>
      <c r="D3" s="4" t="s">
        <v>207</v>
      </c>
      <c r="E3" s="4">
        <f>1599/1.23</f>
        <v>1300</v>
      </c>
      <c r="F3" s="4">
        <v>1</v>
      </c>
      <c r="I3" s="4">
        <f>1599-1349</f>
        <v>250</v>
      </c>
      <c r="Z3" s="4" t="s">
        <v>80</v>
      </c>
      <c r="AD3" s="4" t="s">
        <v>2116</v>
      </c>
      <c r="AE3" s="5" t="s">
        <v>2361</v>
      </c>
      <c r="AF3" s="4" t="s">
        <v>690</v>
      </c>
      <c r="AG3" s="4" t="s">
        <v>2117</v>
      </c>
      <c r="AH3" s="4" t="s">
        <v>2118</v>
      </c>
      <c r="AI3" s="4" t="s">
        <v>2117</v>
      </c>
      <c r="AJ3" s="5" t="s">
        <v>209</v>
      </c>
      <c r="AM3" s="4">
        <v>0</v>
      </c>
      <c r="AO3" s="10">
        <v>42546</v>
      </c>
      <c r="AP3" s="4">
        <v>1</v>
      </c>
      <c r="AQ3" t="s">
        <v>563</v>
      </c>
      <c r="AR3" s="4">
        <v>1</v>
      </c>
      <c r="AS3" s="5" t="s">
        <v>2119</v>
      </c>
      <c r="AT3" s="4">
        <v>0</v>
      </c>
    </row>
    <row r="4" spans="1:55" s="4" customFormat="1" ht="15">
      <c r="A4" s="4">
        <v>694</v>
      </c>
      <c r="B4" s="4">
        <v>1</v>
      </c>
      <c r="C4" s="4" t="s">
        <v>2120</v>
      </c>
      <c r="D4" s="4" t="s">
        <v>571</v>
      </c>
      <c r="E4" s="4">
        <f>1599/1.23</f>
        <v>1300</v>
      </c>
      <c r="F4" s="4">
        <v>1</v>
      </c>
      <c r="Z4" s="4" t="s">
        <v>80</v>
      </c>
      <c r="AD4" s="4" t="s">
        <v>2121</v>
      </c>
      <c r="AE4" s="5" t="s">
        <v>2362</v>
      </c>
      <c r="AF4" s="4" t="s">
        <v>691</v>
      </c>
      <c r="AG4" s="4" t="s">
        <v>2122</v>
      </c>
      <c r="AH4" s="4" t="s">
        <v>2123</v>
      </c>
      <c r="AI4" s="4" t="s">
        <v>2122</v>
      </c>
      <c r="AJ4" s="5" t="s">
        <v>569</v>
      </c>
      <c r="AM4" s="4">
        <v>0</v>
      </c>
      <c r="AO4" s="10">
        <v>44461</v>
      </c>
      <c r="AP4" s="4">
        <v>1</v>
      </c>
      <c r="AQ4" t="s">
        <v>570</v>
      </c>
      <c r="AR4" s="4">
        <v>1</v>
      </c>
      <c r="AS4" s="5" t="s">
        <v>2124</v>
      </c>
      <c r="AT4" s="4">
        <v>0</v>
      </c>
    </row>
    <row r="5" spans="1:55" s="4" customFormat="1" ht="15">
      <c r="A5" s="4">
        <v>692</v>
      </c>
      <c r="B5" s="4">
        <v>1</v>
      </c>
      <c r="C5" s="4" t="s">
        <v>2125</v>
      </c>
      <c r="D5" s="4" t="s">
        <v>189</v>
      </c>
      <c r="E5" s="4">
        <f>1499/1.23</f>
        <v>1218.69918699187</v>
      </c>
      <c r="F5" s="4">
        <v>1</v>
      </c>
      <c r="I5" s="4">
        <f>1499-1299</f>
        <v>200</v>
      </c>
      <c r="Z5" s="4" t="s">
        <v>80</v>
      </c>
      <c r="AD5" s="4" t="s">
        <v>2126</v>
      </c>
      <c r="AE5" s="5" t="s">
        <v>2363</v>
      </c>
      <c r="AF5" s="4" t="s">
        <v>692</v>
      </c>
      <c r="AG5" s="4" t="s">
        <v>2127</v>
      </c>
      <c r="AH5" s="4" t="s">
        <v>2128</v>
      </c>
      <c r="AI5" s="4" t="s">
        <v>2127</v>
      </c>
      <c r="AJ5" s="5" t="s">
        <v>489</v>
      </c>
      <c r="AM5" s="4">
        <v>0</v>
      </c>
      <c r="AO5" s="10">
        <v>42546</v>
      </c>
      <c r="AP5" s="4">
        <v>1</v>
      </c>
      <c r="AQ5" t="s">
        <v>564</v>
      </c>
      <c r="AR5" s="4">
        <v>1</v>
      </c>
      <c r="AS5" s="5" t="s">
        <v>2129</v>
      </c>
      <c r="AT5" s="4">
        <v>0</v>
      </c>
    </row>
    <row r="6" spans="1:55" s="7" customFormat="1" ht="15.75" customHeight="1">
      <c r="A6" s="7">
        <v>693</v>
      </c>
      <c r="B6" s="7">
        <v>1</v>
      </c>
      <c r="C6" s="7" t="s">
        <v>2130</v>
      </c>
      <c r="D6" s="7" t="s">
        <v>189</v>
      </c>
      <c r="E6" s="7">
        <f>1499/1.23</f>
        <v>1218.69918699187</v>
      </c>
      <c r="F6" s="7">
        <v>1</v>
      </c>
      <c r="I6" s="4">
        <f>1499-1299</f>
        <v>200</v>
      </c>
      <c r="Z6" s="7" t="s">
        <v>80</v>
      </c>
      <c r="AD6" s="7" t="s">
        <v>2131</v>
      </c>
      <c r="AE6" s="8" t="s">
        <v>2364</v>
      </c>
      <c r="AF6" s="7" t="s">
        <v>693</v>
      </c>
      <c r="AG6" s="7" t="s">
        <v>2132</v>
      </c>
      <c r="AH6" s="7" t="s">
        <v>2133</v>
      </c>
      <c r="AI6" s="7" t="s">
        <v>2132</v>
      </c>
      <c r="AJ6" s="8" t="s">
        <v>567</v>
      </c>
      <c r="AM6" s="7">
        <v>0</v>
      </c>
      <c r="AO6" s="9">
        <v>44256</v>
      </c>
      <c r="AP6" s="7">
        <v>1</v>
      </c>
      <c r="AQ6" t="s">
        <v>568</v>
      </c>
      <c r="AR6" s="7">
        <v>1</v>
      </c>
      <c r="AS6" s="8" t="s">
        <v>2134</v>
      </c>
      <c r="AT6" s="7">
        <v>0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</sheetPr>
  <dimension ref="A1:BC7"/>
  <sheetViews>
    <sheetView workbookViewId="0">
      <selection activeCell="A7" sqref="A7:XFD7"/>
    </sheetView>
  </sheetViews>
  <sheetFormatPr defaultColWidth="9" defaultRowHeight="14.25"/>
  <cols>
    <col min="1" max="1" width="3.875" bestFit="1" customWidth="1"/>
    <col min="2" max="2" width="14.75" bestFit="1" customWidth="1"/>
    <col min="3" max="3" width="43.8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640</v>
      </c>
      <c r="B2" s="4">
        <v>1</v>
      </c>
      <c r="C2" s="4" t="s">
        <v>2406</v>
      </c>
      <c r="D2" s="4" t="s">
        <v>207</v>
      </c>
      <c r="E2" s="4">
        <f>1799/1.23</f>
        <v>1462.6016260162601</v>
      </c>
      <c r="F2" s="4">
        <v>1</v>
      </c>
      <c r="I2" s="4">
        <f>1799-1499</f>
        <v>300</v>
      </c>
      <c r="Z2" s="4" t="s">
        <v>80</v>
      </c>
      <c r="AD2" s="4" t="s">
        <v>2407</v>
      </c>
      <c r="AE2" s="5" t="s">
        <v>2408</v>
      </c>
      <c r="AF2" s="4" t="s">
        <v>2409</v>
      </c>
      <c r="AG2" s="4" t="s">
        <v>2410</v>
      </c>
      <c r="AH2" s="4" t="s">
        <v>2411</v>
      </c>
      <c r="AI2" s="4" t="s">
        <v>2410</v>
      </c>
      <c r="AJ2" s="5" t="s">
        <v>2398</v>
      </c>
      <c r="AM2" s="4">
        <v>0</v>
      </c>
      <c r="AO2" s="10">
        <v>45078</v>
      </c>
      <c r="AP2" s="4">
        <v>1</v>
      </c>
      <c r="AQ2" s="4" t="s">
        <v>2399</v>
      </c>
      <c r="AR2" s="4">
        <v>1</v>
      </c>
      <c r="AS2" s="5" t="s">
        <v>2163</v>
      </c>
      <c r="AT2" s="4">
        <v>0</v>
      </c>
    </row>
    <row r="3" spans="1:55" s="4" customFormat="1" ht="15">
      <c r="A3" s="4">
        <v>641</v>
      </c>
      <c r="B3" s="4">
        <v>1</v>
      </c>
      <c r="C3" s="4" t="s">
        <v>2412</v>
      </c>
      <c r="D3" s="4" t="s">
        <v>207</v>
      </c>
      <c r="E3" s="4">
        <f>1799/1.23</f>
        <v>1462.6016260162601</v>
      </c>
      <c r="F3" s="4">
        <v>1</v>
      </c>
      <c r="I3" s="4">
        <f t="shared" ref="I3:I7" si="0">1799-1499</f>
        <v>300</v>
      </c>
      <c r="Z3" s="4" t="s">
        <v>80</v>
      </c>
      <c r="AD3" s="4" t="s">
        <v>2413</v>
      </c>
      <c r="AE3" s="5" t="s">
        <v>2414</v>
      </c>
      <c r="AF3" s="4" t="s">
        <v>2415</v>
      </c>
      <c r="AG3" s="4" t="s">
        <v>2416</v>
      </c>
      <c r="AH3" s="4" t="s">
        <v>2417</v>
      </c>
      <c r="AI3" s="4" t="s">
        <v>2416</v>
      </c>
      <c r="AJ3" s="5" t="s">
        <v>2400</v>
      </c>
      <c r="AM3" s="4">
        <v>0</v>
      </c>
      <c r="AO3" s="10">
        <v>45078</v>
      </c>
      <c r="AP3" s="4">
        <v>1</v>
      </c>
      <c r="AQ3" s="5" t="s">
        <v>2401</v>
      </c>
      <c r="AR3" s="4">
        <v>1</v>
      </c>
      <c r="AS3" s="5" t="s">
        <v>2164</v>
      </c>
      <c r="AT3" s="4">
        <v>0</v>
      </c>
    </row>
    <row r="4" spans="1:55" s="4" customFormat="1" ht="15">
      <c r="A4" s="4">
        <v>642</v>
      </c>
      <c r="B4" s="4">
        <v>1</v>
      </c>
      <c r="C4" s="4" t="s">
        <v>2418</v>
      </c>
      <c r="D4" s="4" t="s">
        <v>207</v>
      </c>
      <c r="E4" s="4">
        <f>1799/1.23</f>
        <v>1462.6016260162601</v>
      </c>
      <c r="F4" s="4">
        <v>1</v>
      </c>
      <c r="I4" s="4">
        <f t="shared" si="0"/>
        <v>300</v>
      </c>
      <c r="Z4" s="4" t="s">
        <v>80</v>
      </c>
      <c r="AD4" s="4" t="s">
        <v>2419</v>
      </c>
      <c r="AE4" s="5" t="s">
        <v>2420</v>
      </c>
      <c r="AF4" s="4" t="s">
        <v>2421</v>
      </c>
      <c r="AG4" s="4" t="s">
        <v>2422</v>
      </c>
      <c r="AH4" s="4" t="s">
        <v>2423</v>
      </c>
      <c r="AI4" s="4" t="s">
        <v>2422</v>
      </c>
      <c r="AJ4" s="5" t="s">
        <v>2402</v>
      </c>
      <c r="AM4" s="4">
        <v>0</v>
      </c>
      <c r="AO4" s="10">
        <v>45078</v>
      </c>
      <c r="AP4" s="4">
        <v>1</v>
      </c>
      <c r="AQ4" s="5" t="s">
        <v>2403</v>
      </c>
      <c r="AR4" s="4">
        <v>1</v>
      </c>
      <c r="AS4" s="5" t="s">
        <v>2165</v>
      </c>
      <c r="AT4" s="4">
        <v>0</v>
      </c>
    </row>
    <row r="5" spans="1:55" s="4" customFormat="1" ht="15">
      <c r="A5" s="4">
        <v>643</v>
      </c>
      <c r="B5" s="4">
        <v>1</v>
      </c>
      <c r="C5" s="4" t="s">
        <v>2424</v>
      </c>
      <c r="D5" s="4" t="s">
        <v>207</v>
      </c>
      <c r="E5" s="4">
        <f>1799/1.23</f>
        <v>1462.6016260162601</v>
      </c>
      <c r="F5" s="4">
        <v>1</v>
      </c>
      <c r="I5" s="4">
        <f t="shared" si="0"/>
        <v>300</v>
      </c>
      <c r="Z5" s="4" t="s">
        <v>80</v>
      </c>
      <c r="AD5" s="4" t="s">
        <v>2425</v>
      </c>
      <c r="AE5" s="5" t="s">
        <v>2426</v>
      </c>
      <c r="AF5" s="4" t="s">
        <v>2427</v>
      </c>
      <c r="AG5" s="4" t="s">
        <v>2428</v>
      </c>
      <c r="AH5" s="4" t="s">
        <v>2429</v>
      </c>
      <c r="AI5" s="4" t="s">
        <v>2428</v>
      </c>
      <c r="AJ5" s="5" t="s">
        <v>2404</v>
      </c>
      <c r="AM5" s="4">
        <v>0</v>
      </c>
      <c r="AO5" s="10">
        <v>45078</v>
      </c>
      <c r="AP5" s="4">
        <v>1</v>
      </c>
      <c r="AQ5" s="5" t="s">
        <v>2405</v>
      </c>
      <c r="AR5" s="4">
        <v>1</v>
      </c>
      <c r="AS5" s="5" t="s">
        <v>2166</v>
      </c>
      <c r="AT5" s="4">
        <v>0</v>
      </c>
    </row>
    <row r="7" spans="1:55" s="4" customFormat="1" ht="15">
      <c r="A7" s="4">
        <v>641</v>
      </c>
      <c r="B7" s="4">
        <v>1</v>
      </c>
      <c r="C7" s="4" t="s">
        <v>2434</v>
      </c>
      <c r="D7" s="4" t="s">
        <v>207</v>
      </c>
      <c r="E7" s="4">
        <f>1799/1.23</f>
        <v>1462.6016260162601</v>
      </c>
      <c r="F7" s="4">
        <v>1</v>
      </c>
      <c r="I7" s="4">
        <f t="shared" si="0"/>
        <v>300</v>
      </c>
      <c r="Z7" s="4" t="s">
        <v>80</v>
      </c>
      <c r="AD7" s="4" t="s">
        <v>2435</v>
      </c>
      <c r="AE7" s="5" t="s">
        <v>2436</v>
      </c>
      <c r="AF7" s="4" t="s">
        <v>2437</v>
      </c>
      <c r="AG7" s="4" t="s">
        <v>2438</v>
      </c>
      <c r="AH7" s="4" t="s">
        <v>2439</v>
      </c>
      <c r="AI7" s="4" t="s">
        <v>2438</v>
      </c>
      <c r="AJ7" s="5" t="s">
        <v>2440</v>
      </c>
      <c r="AM7" s="4">
        <v>0</v>
      </c>
      <c r="AO7" s="10">
        <v>45689</v>
      </c>
      <c r="AP7" s="4">
        <v>1</v>
      </c>
      <c r="AQ7" s="5" t="s">
        <v>2401</v>
      </c>
      <c r="AR7" s="4">
        <v>1</v>
      </c>
      <c r="AS7" s="5" t="s">
        <v>2441</v>
      </c>
      <c r="AT7" s="4">
        <v>0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87EA-804D-484C-9C89-2D218CC8D4B0}">
  <sheetPr>
    <tabColor rgb="FFFF0000"/>
  </sheetPr>
  <dimension ref="A1:BC7"/>
  <sheetViews>
    <sheetView workbookViewId="0">
      <selection activeCell="AJ7" sqref="AJ7"/>
    </sheetView>
  </sheetViews>
  <sheetFormatPr defaultColWidth="9" defaultRowHeight="14.25"/>
  <cols>
    <col min="1" max="1" width="3.875" bestFit="1" customWidth="1"/>
    <col min="2" max="2" width="14.75" bestFit="1" customWidth="1"/>
    <col min="3" max="3" width="43.875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1" width="23.25" hidden="1" customWidth="1"/>
    <col min="12" max="12" width="23.25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644</v>
      </c>
      <c r="B2" s="4">
        <v>1</v>
      </c>
      <c r="C2" s="4" t="s">
        <v>2366</v>
      </c>
      <c r="D2" s="4" t="s">
        <v>2365</v>
      </c>
      <c r="E2" s="4">
        <f>1999/1.23</f>
        <v>1625.2032520325204</v>
      </c>
      <c r="F2" s="4">
        <v>1</v>
      </c>
      <c r="Z2" s="4" t="s">
        <v>80</v>
      </c>
      <c r="AD2" s="4" t="s">
        <v>2367</v>
      </c>
      <c r="AE2" s="5" t="s">
        <v>2368</v>
      </c>
      <c r="AF2" s="4" t="s">
        <v>2369</v>
      </c>
      <c r="AG2" s="4" t="s">
        <v>2370</v>
      </c>
      <c r="AH2" s="4" t="s">
        <v>2371</v>
      </c>
      <c r="AI2" s="4" t="s">
        <v>2370</v>
      </c>
      <c r="AJ2" s="5" t="s">
        <v>2390</v>
      </c>
      <c r="AM2" s="4">
        <v>0</v>
      </c>
      <c r="AO2" s="10">
        <v>45295</v>
      </c>
      <c r="AP2" s="4">
        <v>1</v>
      </c>
      <c r="AQ2" s="4" t="s">
        <v>2391</v>
      </c>
      <c r="AR2" s="4">
        <v>1</v>
      </c>
      <c r="AS2" s="5" t="s">
        <v>2430</v>
      </c>
      <c r="AT2" s="4">
        <v>0</v>
      </c>
    </row>
    <row r="3" spans="1:55" s="4" customFormat="1" ht="15">
      <c r="B3" s="4">
        <v>1</v>
      </c>
      <c r="C3" s="4" t="s">
        <v>2372</v>
      </c>
      <c r="D3" s="4" t="s">
        <v>2365</v>
      </c>
      <c r="E3" s="4">
        <f t="shared" ref="E3:E7" si="0">1999/1.23</f>
        <v>1625.2032520325204</v>
      </c>
      <c r="F3" s="4">
        <v>1</v>
      </c>
      <c r="Z3" s="4" t="s">
        <v>80</v>
      </c>
      <c r="AD3" s="4" t="s">
        <v>2373</v>
      </c>
      <c r="AE3" s="5" t="s">
        <v>2374</v>
      </c>
      <c r="AF3" s="4" t="s">
        <v>2375</v>
      </c>
      <c r="AG3" s="4" t="s">
        <v>2376</v>
      </c>
      <c r="AH3" s="4" t="s">
        <v>2377</v>
      </c>
      <c r="AI3" s="4" t="s">
        <v>2376</v>
      </c>
      <c r="AJ3" s="5" t="s">
        <v>2392</v>
      </c>
      <c r="AM3" s="4">
        <v>0</v>
      </c>
      <c r="AO3" s="10">
        <v>45295</v>
      </c>
      <c r="AP3" s="4">
        <v>1</v>
      </c>
      <c r="AQ3" t="s">
        <v>2393</v>
      </c>
      <c r="AR3" s="4">
        <v>1</v>
      </c>
      <c r="AS3" s="5" t="s">
        <v>2431</v>
      </c>
      <c r="AT3" s="4">
        <v>0</v>
      </c>
    </row>
    <row r="4" spans="1:55" s="4" customFormat="1" ht="15">
      <c r="A4">
        <v>646</v>
      </c>
      <c r="B4" s="4">
        <v>1</v>
      </c>
      <c r="C4" s="4" t="s">
        <v>2378</v>
      </c>
      <c r="D4" s="4" t="s">
        <v>2365</v>
      </c>
      <c r="E4" s="4">
        <f t="shared" si="0"/>
        <v>1625.2032520325204</v>
      </c>
      <c r="F4" s="4">
        <v>1</v>
      </c>
      <c r="Z4" s="4" t="s">
        <v>80</v>
      </c>
      <c r="AD4" s="4" t="s">
        <v>2379</v>
      </c>
      <c r="AE4" s="5" t="s">
        <v>2380</v>
      </c>
      <c r="AF4" s="4" t="s">
        <v>2381</v>
      </c>
      <c r="AG4" s="4" t="s">
        <v>2382</v>
      </c>
      <c r="AH4" s="4" t="s">
        <v>2383</v>
      </c>
      <c r="AI4" s="4" t="s">
        <v>2382</v>
      </c>
      <c r="AJ4" s="5" t="s">
        <v>2394</v>
      </c>
      <c r="AM4" s="4">
        <v>0</v>
      </c>
      <c r="AO4" s="10">
        <v>45295</v>
      </c>
      <c r="AP4" s="4">
        <v>1</v>
      </c>
      <c r="AQ4" t="s">
        <v>2395</v>
      </c>
      <c r="AR4" s="4">
        <v>1</v>
      </c>
      <c r="AS4" s="5" t="s">
        <v>2432</v>
      </c>
      <c r="AT4" s="4">
        <v>0</v>
      </c>
    </row>
    <row r="5" spans="1:55" s="4" customFormat="1" ht="15">
      <c r="A5">
        <v>647</v>
      </c>
      <c r="B5" s="4">
        <v>1</v>
      </c>
      <c r="C5" s="4" t="s">
        <v>2384</v>
      </c>
      <c r="D5" s="4" t="s">
        <v>2365</v>
      </c>
      <c r="E5" s="4">
        <f t="shared" si="0"/>
        <v>1625.2032520325204</v>
      </c>
      <c r="F5" s="4">
        <v>1</v>
      </c>
      <c r="Z5" s="4" t="s">
        <v>80</v>
      </c>
      <c r="AD5" s="4" t="s">
        <v>2385</v>
      </c>
      <c r="AE5" s="5" t="s">
        <v>2386</v>
      </c>
      <c r="AF5" s="4" t="s">
        <v>2387</v>
      </c>
      <c r="AG5" s="4" t="s">
        <v>2388</v>
      </c>
      <c r="AH5" s="4" t="s">
        <v>2389</v>
      </c>
      <c r="AI5" s="4" t="s">
        <v>2388</v>
      </c>
      <c r="AJ5" s="5" t="s">
        <v>2396</v>
      </c>
      <c r="AM5" s="4">
        <v>0</v>
      </c>
      <c r="AO5" s="10">
        <v>45295</v>
      </c>
      <c r="AP5" s="4">
        <v>1</v>
      </c>
      <c r="AQ5" s="5" t="s">
        <v>2397</v>
      </c>
      <c r="AR5" s="4">
        <v>1</v>
      </c>
      <c r="AS5" s="5" t="s">
        <v>2433</v>
      </c>
      <c r="AT5" s="4">
        <v>0</v>
      </c>
    </row>
    <row r="7" spans="1:55" s="4" customFormat="1" ht="15">
      <c r="A7" s="4">
        <v>645</v>
      </c>
      <c r="B7" s="4">
        <v>1</v>
      </c>
      <c r="C7" s="4" t="s">
        <v>2442</v>
      </c>
      <c r="D7" s="4" t="s">
        <v>2365</v>
      </c>
      <c r="E7" s="4">
        <f t="shared" si="0"/>
        <v>1625.2032520325204</v>
      </c>
      <c r="F7" s="4">
        <v>1</v>
      </c>
      <c r="Z7" s="4" t="s">
        <v>80</v>
      </c>
      <c r="AD7" s="4" t="s">
        <v>2443</v>
      </c>
      <c r="AE7" s="5" t="s">
        <v>2444</v>
      </c>
      <c r="AF7" s="4" t="s">
        <v>2445</v>
      </c>
      <c r="AG7" s="4" t="s">
        <v>2446</v>
      </c>
      <c r="AH7" s="4" t="s">
        <v>2447</v>
      </c>
      <c r="AI7" s="4" t="s">
        <v>2446</v>
      </c>
      <c r="AJ7" s="5" t="s">
        <v>2448</v>
      </c>
      <c r="AM7" s="4">
        <v>0</v>
      </c>
      <c r="AO7" s="10">
        <v>45689</v>
      </c>
      <c r="AP7" s="4">
        <v>1</v>
      </c>
      <c r="AQ7" t="s">
        <v>2393</v>
      </c>
      <c r="AR7" s="4">
        <v>1</v>
      </c>
      <c r="AS7" s="5" t="s">
        <v>2449</v>
      </c>
      <c r="AT7" s="4">
        <v>0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551A-BE69-41CC-8837-71774B09925A}">
  <dimension ref="A1:BC5"/>
  <sheetViews>
    <sheetView workbookViewId="0">
      <selection activeCell="F13" sqref="F13"/>
    </sheetView>
  </sheetViews>
  <sheetFormatPr defaultRowHeight="14.25"/>
  <cols>
    <col min="1" max="1" width="3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8" width="0" hidden="1" customWidth="1"/>
    <col min="9" max="9" width="13.625" customWidth="1"/>
    <col min="10" max="25" width="0" hidden="1" customWidth="1"/>
    <col min="26" max="26" width="11.125" bestFit="1" customWidth="1"/>
    <col min="27" max="29" width="0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40" width="0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55" width="0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790</v>
      </c>
      <c r="B2" s="4">
        <v>1</v>
      </c>
      <c r="C2" s="4" t="s">
        <v>2526</v>
      </c>
      <c r="D2" s="4" t="s">
        <v>97</v>
      </c>
      <c r="E2" s="4">
        <f>1299/1.23</f>
        <v>1056.0975609756097</v>
      </c>
      <c r="F2" s="4">
        <v>1</v>
      </c>
      <c r="I2" s="4">
        <v>0</v>
      </c>
      <c r="Z2" s="4" t="s">
        <v>80</v>
      </c>
      <c r="AD2" s="4" t="s">
        <v>2528</v>
      </c>
      <c r="AE2" s="5" t="s">
        <v>2529</v>
      </c>
      <c r="AF2" s="4" t="s">
        <v>2530</v>
      </c>
      <c r="AG2" s="4" t="s">
        <v>2531</v>
      </c>
      <c r="AH2" s="4" t="s">
        <v>2532</v>
      </c>
      <c r="AI2" s="4" t="s">
        <v>2531</v>
      </c>
      <c r="AJ2" s="5" t="s">
        <v>2533</v>
      </c>
      <c r="AM2" s="4">
        <v>0</v>
      </c>
      <c r="AO2" s="19" t="s">
        <v>2534</v>
      </c>
      <c r="AP2" s="4">
        <v>1</v>
      </c>
      <c r="AQ2" t="s">
        <v>2535</v>
      </c>
      <c r="AR2" s="4">
        <v>1</v>
      </c>
      <c r="AS2" s="5" t="s">
        <v>2536</v>
      </c>
      <c r="AT2" s="4">
        <v>0</v>
      </c>
    </row>
    <row r="3" spans="1:55" s="4" customFormat="1" ht="15">
      <c r="A3" s="4">
        <v>791</v>
      </c>
      <c r="B3" s="4">
        <v>1</v>
      </c>
      <c r="C3" s="4" t="s">
        <v>2537</v>
      </c>
      <c r="D3" s="4" t="s">
        <v>97</v>
      </c>
      <c r="E3" s="4">
        <f>1299/1.23</f>
        <v>1056.0975609756097</v>
      </c>
      <c r="F3" s="4">
        <v>1</v>
      </c>
      <c r="I3" s="4">
        <v>0</v>
      </c>
      <c r="Z3" s="4" t="s">
        <v>80</v>
      </c>
      <c r="AD3" s="4" t="s">
        <v>2538</v>
      </c>
      <c r="AE3" s="5" t="s">
        <v>2539</v>
      </c>
      <c r="AF3" s="4" t="s">
        <v>2540</v>
      </c>
      <c r="AG3" s="4" t="s">
        <v>2541</v>
      </c>
      <c r="AH3" s="4" t="s">
        <v>2542</v>
      </c>
      <c r="AI3" s="4" t="s">
        <v>2541</v>
      </c>
      <c r="AJ3" s="5" t="s">
        <v>2544</v>
      </c>
      <c r="AM3" s="4">
        <v>0</v>
      </c>
      <c r="AO3" s="19" t="s">
        <v>2534</v>
      </c>
      <c r="AP3" s="4">
        <v>1</v>
      </c>
      <c r="AQ3" t="s">
        <v>2545</v>
      </c>
      <c r="AR3" s="4">
        <v>1</v>
      </c>
      <c r="AS3" s="5" t="s">
        <v>2543</v>
      </c>
      <c r="AT3" s="4">
        <v>0</v>
      </c>
    </row>
    <row r="4" spans="1:55" s="4" customFormat="1" ht="15">
      <c r="A4" s="4">
        <v>792</v>
      </c>
      <c r="B4" s="4">
        <v>1</v>
      </c>
      <c r="C4" s="4" t="s">
        <v>2546</v>
      </c>
      <c r="D4" s="4" t="s">
        <v>97</v>
      </c>
      <c r="E4" s="4">
        <f>1299/1.23</f>
        <v>1056.0975609756097</v>
      </c>
      <c r="F4" s="4">
        <v>1</v>
      </c>
      <c r="I4" s="4">
        <v>0</v>
      </c>
      <c r="Z4" s="4" t="s">
        <v>80</v>
      </c>
      <c r="AD4" s="4" t="s">
        <v>2547</v>
      </c>
      <c r="AE4" s="5" t="s">
        <v>2548</v>
      </c>
      <c r="AF4" s="4" t="s">
        <v>2549</v>
      </c>
      <c r="AG4" s="4" t="s">
        <v>2550</v>
      </c>
      <c r="AH4" s="4" t="s">
        <v>2551</v>
      </c>
      <c r="AI4" s="4" t="s">
        <v>2550</v>
      </c>
      <c r="AJ4" s="5" t="s">
        <v>2553</v>
      </c>
      <c r="AM4" s="4">
        <v>0</v>
      </c>
      <c r="AO4" s="19" t="s">
        <v>2534</v>
      </c>
      <c r="AP4" s="4">
        <v>1</v>
      </c>
      <c r="AQ4" t="s">
        <v>2554</v>
      </c>
      <c r="AR4" s="4">
        <v>1</v>
      </c>
      <c r="AS4" s="5" t="s">
        <v>2552</v>
      </c>
      <c r="AT4" s="4">
        <v>0</v>
      </c>
    </row>
    <row r="5" spans="1:55" s="4" customFormat="1" ht="15">
      <c r="A5" s="4">
        <v>793</v>
      </c>
      <c r="B5" s="4">
        <v>1</v>
      </c>
      <c r="C5" s="4" t="s">
        <v>2556</v>
      </c>
      <c r="D5" s="4" t="s">
        <v>97</v>
      </c>
      <c r="E5" s="4">
        <f>1299/1.23</f>
        <v>1056.0975609756097</v>
      </c>
      <c r="F5" s="4">
        <v>1</v>
      </c>
      <c r="I5" s="4">
        <v>0</v>
      </c>
      <c r="Z5" s="4" t="s">
        <v>80</v>
      </c>
      <c r="AD5" s="4" t="s">
        <v>2527</v>
      </c>
      <c r="AE5" s="5" t="s">
        <v>2557</v>
      </c>
      <c r="AF5" s="4" t="s">
        <v>2558</v>
      </c>
      <c r="AG5" s="4" t="s">
        <v>2559</v>
      </c>
      <c r="AH5" s="4" t="s">
        <v>2560</v>
      </c>
      <c r="AI5" s="4" t="s">
        <v>2559</v>
      </c>
      <c r="AJ5" s="5" t="s">
        <v>2555</v>
      </c>
      <c r="AM5" s="4">
        <v>0</v>
      </c>
      <c r="AO5" s="19" t="s">
        <v>2534</v>
      </c>
      <c r="AP5" s="4">
        <v>1</v>
      </c>
      <c r="AQ5" s="21" t="s">
        <v>2562</v>
      </c>
      <c r="AR5" s="4">
        <v>1</v>
      </c>
      <c r="AS5" s="5" t="s">
        <v>2561</v>
      </c>
      <c r="AT5" s="4">
        <v>0</v>
      </c>
    </row>
  </sheetData>
  <hyperlinks>
    <hyperlink ref="AQ5" r:id="rId1" xr:uid="{3AFDE40E-7763-44D9-9B98-DDC80A6CF46E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C150"/>
  <sheetViews>
    <sheetView workbookViewId="0">
      <pane ySplit="1" topLeftCell="A140" activePane="bottomLeft" state="frozen"/>
      <selection activeCell="A2" sqref="A2:A5"/>
      <selection pane="bottomLeft" activeCell="AO9" sqref="AO9"/>
    </sheetView>
  </sheetViews>
  <sheetFormatPr defaultColWidth="9" defaultRowHeight="14.25"/>
  <cols>
    <col min="1" max="2" width="9" style="4"/>
    <col min="3" max="3" width="40.625" style="4" bestFit="1" customWidth="1"/>
    <col min="4" max="4" width="17.75" style="4" customWidth="1"/>
    <col min="5" max="22" width="9" style="4"/>
    <col min="23" max="23" width="18.625" style="4" customWidth="1"/>
    <col min="24" max="40" width="9" style="4"/>
    <col min="41" max="41" width="14" style="10" customWidth="1"/>
    <col min="42" max="42" width="9" style="4"/>
    <col min="43" max="43" width="34.75" style="4" customWidth="1"/>
    <col min="44" max="44" width="9" style="4"/>
    <col min="45" max="45" width="50.75" style="4" customWidth="1"/>
    <col min="46" max="16384" width="9" style="4"/>
  </cols>
  <sheetData>
    <row r="1" spans="1:55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10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>
      <c r="A2" s="4">
        <v>400</v>
      </c>
      <c r="B2" s="4">
        <v>1</v>
      </c>
      <c r="C2" s="4" t="s">
        <v>1314</v>
      </c>
      <c r="D2" s="4" t="s">
        <v>86</v>
      </c>
      <c r="E2" s="4">
        <v>1056.0975609756097</v>
      </c>
      <c r="F2" s="4">
        <v>1</v>
      </c>
      <c r="I2" s="4">
        <v>350</v>
      </c>
      <c r="Z2" s="4" t="s">
        <v>80</v>
      </c>
      <c r="AD2" s="4" t="s">
        <v>1315</v>
      </c>
      <c r="AE2" s="4" t="s">
        <v>1316</v>
      </c>
      <c r="AF2" s="4" t="s">
        <v>574</v>
      </c>
      <c r="AG2" s="4" t="s">
        <v>1317</v>
      </c>
      <c r="AH2" s="4" t="s">
        <v>1318</v>
      </c>
      <c r="AI2" s="4" t="s">
        <v>1317</v>
      </c>
      <c r="AJ2" s="4" t="s">
        <v>81</v>
      </c>
      <c r="AM2" s="4">
        <v>0</v>
      </c>
      <c r="AO2" s="10">
        <v>42546</v>
      </c>
      <c r="AP2" s="4">
        <v>1</v>
      </c>
      <c r="AR2" s="4">
        <v>0</v>
      </c>
      <c r="AS2" s="4" t="s">
        <v>1319</v>
      </c>
      <c r="AT2" s="4">
        <v>0</v>
      </c>
    </row>
    <row r="3" spans="1:55">
      <c r="A3" s="4">
        <v>401</v>
      </c>
      <c r="B3" s="4">
        <v>1</v>
      </c>
      <c r="C3" s="4" t="s">
        <v>1320</v>
      </c>
      <c r="D3" s="4" t="s">
        <v>86</v>
      </c>
      <c r="E3" s="4">
        <v>1056.0975609756097</v>
      </c>
      <c r="F3" s="4">
        <v>1</v>
      </c>
      <c r="I3" s="4">
        <v>0</v>
      </c>
      <c r="Z3" s="4" t="s">
        <v>80</v>
      </c>
      <c r="AD3" s="4" t="s">
        <v>1321</v>
      </c>
      <c r="AE3" s="4" t="s">
        <v>1322</v>
      </c>
      <c r="AF3" s="4" t="s">
        <v>575</v>
      </c>
      <c r="AG3" s="4" t="s">
        <v>1323</v>
      </c>
      <c r="AH3" s="4" t="s">
        <v>1324</v>
      </c>
      <c r="AI3" s="4" t="s">
        <v>1323</v>
      </c>
      <c r="AJ3" s="4" t="s">
        <v>82</v>
      </c>
      <c r="AM3" s="4">
        <v>0</v>
      </c>
      <c r="AO3" s="10">
        <v>42546</v>
      </c>
      <c r="AP3" s="4">
        <v>1</v>
      </c>
      <c r="AR3" s="4">
        <v>0</v>
      </c>
      <c r="AS3" s="4" t="s">
        <v>1325</v>
      </c>
      <c r="AT3" s="4">
        <v>0</v>
      </c>
    </row>
    <row r="4" spans="1:55">
      <c r="A4" s="4">
        <v>402</v>
      </c>
      <c r="B4" s="4">
        <v>1</v>
      </c>
      <c r="C4" s="4" t="s">
        <v>1326</v>
      </c>
      <c r="D4" s="4" t="s">
        <v>86</v>
      </c>
      <c r="E4" s="4">
        <v>1056.0975609756097</v>
      </c>
      <c r="F4" s="4">
        <v>1</v>
      </c>
      <c r="I4" s="4">
        <v>350</v>
      </c>
      <c r="Z4" s="4" t="s">
        <v>80</v>
      </c>
      <c r="AD4" s="4" t="s">
        <v>1327</v>
      </c>
      <c r="AE4" s="4" t="s">
        <v>1328</v>
      </c>
      <c r="AF4" s="4" t="s">
        <v>576</v>
      </c>
      <c r="AG4" s="4" t="s">
        <v>1329</v>
      </c>
      <c r="AH4" s="4" t="s">
        <v>1330</v>
      </c>
      <c r="AI4" s="4" t="s">
        <v>1329</v>
      </c>
      <c r="AJ4" s="4" t="s">
        <v>83</v>
      </c>
      <c r="AM4" s="4">
        <v>0</v>
      </c>
      <c r="AO4" s="10">
        <v>42546</v>
      </c>
      <c r="AP4" s="4">
        <v>1</v>
      </c>
      <c r="AR4" s="4">
        <v>0</v>
      </c>
      <c r="AS4" s="4" t="s">
        <v>1331</v>
      </c>
      <c r="AT4" s="4">
        <v>0</v>
      </c>
    </row>
    <row r="5" spans="1:55">
      <c r="A5" s="4">
        <v>403</v>
      </c>
      <c r="B5" s="4">
        <v>1</v>
      </c>
      <c r="C5" s="4" t="s">
        <v>1332</v>
      </c>
      <c r="D5" s="4" t="s">
        <v>86</v>
      </c>
      <c r="E5" s="4">
        <v>1056.0975609756097</v>
      </c>
      <c r="F5" s="4">
        <v>1</v>
      </c>
      <c r="I5" s="4">
        <v>350</v>
      </c>
      <c r="Z5" s="4" t="s">
        <v>80</v>
      </c>
      <c r="AD5" s="4" t="s">
        <v>1333</v>
      </c>
      <c r="AE5" s="4" t="s">
        <v>1334</v>
      </c>
      <c r="AF5" s="4" t="s">
        <v>577</v>
      </c>
      <c r="AG5" s="4" t="s">
        <v>1335</v>
      </c>
      <c r="AH5" s="4" t="s">
        <v>1336</v>
      </c>
      <c r="AI5" s="4" t="s">
        <v>1335</v>
      </c>
      <c r="AJ5" s="4" t="s">
        <v>84</v>
      </c>
      <c r="AM5" s="4">
        <v>0</v>
      </c>
      <c r="AO5" s="10">
        <v>42546</v>
      </c>
      <c r="AP5" s="4">
        <v>1</v>
      </c>
      <c r="AR5" s="4">
        <v>0</v>
      </c>
      <c r="AS5" s="4" t="s">
        <v>1337</v>
      </c>
      <c r="AT5" s="4">
        <v>0</v>
      </c>
    </row>
    <row r="6" spans="1:55">
      <c r="A6" s="4">
        <v>404</v>
      </c>
      <c r="B6" s="4">
        <v>1</v>
      </c>
      <c r="C6" s="4" t="s">
        <v>1338</v>
      </c>
      <c r="D6" s="4" t="s">
        <v>86</v>
      </c>
      <c r="E6" s="4">
        <v>1056.0975609756097</v>
      </c>
      <c r="F6" s="4">
        <v>1</v>
      </c>
      <c r="I6" s="4">
        <v>0</v>
      </c>
      <c r="Z6" s="4" t="s">
        <v>80</v>
      </c>
      <c r="AD6" s="4" t="s">
        <v>1339</v>
      </c>
      <c r="AE6" s="4" t="s">
        <v>1340</v>
      </c>
      <c r="AF6" s="4" t="s">
        <v>578</v>
      </c>
      <c r="AG6" s="4" t="s">
        <v>1341</v>
      </c>
      <c r="AH6" s="4" t="s">
        <v>1342</v>
      </c>
      <c r="AI6" s="4" t="s">
        <v>1341</v>
      </c>
      <c r="AJ6" s="4" t="s">
        <v>85</v>
      </c>
      <c r="AM6" s="4">
        <v>0</v>
      </c>
      <c r="AO6" s="10">
        <v>42546</v>
      </c>
      <c r="AP6" s="4">
        <v>1</v>
      </c>
      <c r="AR6" s="4">
        <v>0</v>
      </c>
      <c r="AS6" s="4" t="s">
        <v>1343</v>
      </c>
      <c r="AT6" s="4">
        <v>0</v>
      </c>
    </row>
    <row r="7" spans="1:55">
      <c r="A7" s="4">
        <v>405</v>
      </c>
      <c r="B7" s="4">
        <v>1</v>
      </c>
      <c r="C7" s="4" t="s">
        <v>1344</v>
      </c>
      <c r="D7" s="4" t="s">
        <v>86</v>
      </c>
      <c r="E7" s="4">
        <v>1056.0975609756097</v>
      </c>
      <c r="F7" s="4">
        <v>1</v>
      </c>
      <c r="I7" s="4">
        <v>0</v>
      </c>
      <c r="Z7" s="4" t="s">
        <v>80</v>
      </c>
      <c r="AD7" s="4" t="s">
        <v>1345</v>
      </c>
      <c r="AE7" s="4" t="s">
        <v>1346</v>
      </c>
      <c r="AF7" s="4" t="s">
        <v>579</v>
      </c>
      <c r="AG7" s="4" t="s">
        <v>1347</v>
      </c>
      <c r="AH7" s="4" t="s">
        <v>1348</v>
      </c>
      <c r="AI7" s="4" t="s">
        <v>1347</v>
      </c>
      <c r="AJ7" s="4" t="s">
        <v>337</v>
      </c>
      <c r="AM7" s="4">
        <v>0</v>
      </c>
      <c r="AO7" s="10">
        <v>43191</v>
      </c>
      <c r="AP7" s="4">
        <v>1</v>
      </c>
      <c r="AR7" s="4">
        <v>0</v>
      </c>
      <c r="AS7" s="4" t="s">
        <v>1349</v>
      </c>
      <c r="AT7" s="4">
        <v>0</v>
      </c>
    </row>
    <row r="8" spans="1:55">
      <c r="A8" s="4">
        <v>410</v>
      </c>
      <c r="B8" s="4">
        <v>1</v>
      </c>
      <c r="C8" s="4" t="s">
        <v>1350</v>
      </c>
      <c r="D8" s="4" t="s">
        <v>86</v>
      </c>
      <c r="E8" s="4">
        <v>1056.0975609756097</v>
      </c>
      <c r="F8" s="4">
        <v>1</v>
      </c>
      <c r="I8" s="4">
        <v>0</v>
      </c>
      <c r="Z8" s="4" t="s">
        <v>80</v>
      </c>
      <c r="AD8" s="4" t="s">
        <v>1351</v>
      </c>
      <c r="AE8" s="4" t="s">
        <v>1352</v>
      </c>
      <c r="AF8" s="4" t="s">
        <v>580</v>
      </c>
      <c r="AG8" s="4" t="s">
        <v>1353</v>
      </c>
      <c r="AH8" s="4" t="s">
        <v>1354</v>
      </c>
      <c r="AI8" s="4" t="s">
        <v>1353</v>
      </c>
      <c r="AJ8" s="4" t="s">
        <v>87</v>
      </c>
      <c r="AM8" s="4">
        <v>0</v>
      </c>
      <c r="AO8" s="10">
        <v>42005</v>
      </c>
      <c r="AP8" s="4">
        <v>1</v>
      </c>
      <c r="AR8" s="4">
        <v>0</v>
      </c>
      <c r="AS8" s="4" t="s">
        <v>1355</v>
      </c>
      <c r="AT8" s="4">
        <v>0</v>
      </c>
    </row>
    <row r="9" spans="1:55">
      <c r="A9" s="4">
        <v>411</v>
      </c>
      <c r="B9" s="4">
        <v>1</v>
      </c>
      <c r="C9" s="4" t="s">
        <v>1356</v>
      </c>
      <c r="D9" s="4" t="s">
        <v>86</v>
      </c>
      <c r="E9" s="4">
        <v>1056.0975609756097</v>
      </c>
      <c r="F9" s="4">
        <v>1</v>
      </c>
      <c r="I9" s="4">
        <v>0</v>
      </c>
      <c r="Z9" s="4" t="s">
        <v>80</v>
      </c>
      <c r="AD9" s="4" t="s">
        <v>1357</v>
      </c>
      <c r="AE9" s="4" t="s">
        <v>1358</v>
      </c>
      <c r="AF9" s="4" t="s">
        <v>581</v>
      </c>
      <c r="AG9" s="4" t="s">
        <v>1359</v>
      </c>
      <c r="AH9" s="4" t="s">
        <v>1360</v>
      </c>
      <c r="AI9" s="4" t="s">
        <v>1359</v>
      </c>
      <c r="AJ9" s="4" t="s">
        <v>88</v>
      </c>
      <c r="AM9" s="4">
        <v>0</v>
      </c>
      <c r="AO9" s="10">
        <v>42005</v>
      </c>
      <c r="AP9" s="4">
        <v>1</v>
      </c>
      <c r="AR9" s="4">
        <v>0</v>
      </c>
      <c r="AS9" s="4" t="s">
        <v>1361</v>
      </c>
      <c r="AT9" s="4">
        <v>0</v>
      </c>
    </row>
    <row r="10" spans="1:55">
      <c r="A10" s="4">
        <v>412</v>
      </c>
      <c r="B10" s="4">
        <v>1</v>
      </c>
      <c r="C10" s="4" t="s">
        <v>1362</v>
      </c>
      <c r="D10" s="4" t="s">
        <v>86</v>
      </c>
      <c r="E10" s="4">
        <v>1056.0975609756097</v>
      </c>
      <c r="F10" s="4">
        <v>1</v>
      </c>
      <c r="I10" s="4">
        <v>0</v>
      </c>
      <c r="Z10" s="4" t="s">
        <v>80</v>
      </c>
      <c r="AD10" s="4" t="s">
        <v>1363</v>
      </c>
      <c r="AE10" s="4" t="s">
        <v>1364</v>
      </c>
      <c r="AF10" s="4" t="s">
        <v>582</v>
      </c>
      <c r="AG10" s="4" t="s">
        <v>1365</v>
      </c>
      <c r="AH10" s="4" t="s">
        <v>1366</v>
      </c>
      <c r="AI10" s="4" t="s">
        <v>1365</v>
      </c>
      <c r="AJ10" s="4" t="s">
        <v>89</v>
      </c>
      <c r="AM10" s="4">
        <v>0</v>
      </c>
      <c r="AO10" s="10">
        <v>42005</v>
      </c>
      <c r="AP10" s="4">
        <v>1</v>
      </c>
      <c r="AR10" s="4">
        <v>0</v>
      </c>
      <c r="AS10" s="4" t="s">
        <v>1367</v>
      </c>
      <c r="AT10" s="4">
        <v>0</v>
      </c>
    </row>
    <row r="11" spans="1:55">
      <c r="A11" s="4">
        <v>413</v>
      </c>
      <c r="B11" s="4">
        <v>1</v>
      </c>
      <c r="C11" s="4" t="s">
        <v>1368</v>
      </c>
      <c r="D11" s="4" t="s">
        <v>86</v>
      </c>
      <c r="E11" s="4">
        <v>1056.0975609756097</v>
      </c>
      <c r="F11" s="4">
        <v>1</v>
      </c>
      <c r="I11" s="4">
        <v>0</v>
      </c>
      <c r="Z11" s="4" t="s">
        <v>80</v>
      </c>
      <c r="AD11" s="4" t="s">
        <v>1369</v>
      </c>
      <c r="AE11" s="4" t="s">
        <v>1370</v>
      </c>
      <c r="AF11" s="4" t="s">
        <v>583</v>
      </c>
      <c r="AG11" s="4" t="s">
        <v>1371</v>
      </c>
      <c r="AH11" s="4" t="s">
        <v>1372</v>
      </c>
      <c r="AI11" s="4" t="s">
        <v>1371</v>
      </c>
      <c r="AJ11" s="4" t="s">
        <v>90</v>
      </c>
      <c r="AM11" s="4">
        <v>0</v>
      </c>
      <c r="AO11" s="10">
        <v>42005</v>
      </c>
      <c r="AP11" s="4">
        <v>1</v>
      </c>
      <c r="AR11" s="4">
        <v>0</v>
      </c>
      <c r="AS11" s="4" t="s">
        <v>1373</v>
      </c>
      <c r="AT11" s="4">
        <v>0</v>
      </c>
    </row>
    <row r="12" spans="1:55">
      <c r="A12" s="4">
        <v>414</v>
      </c>
      <c r="B12" s="4">
        <v>1</v>
      </c>
      <c r="C12" s="4" t="s">
        <v>1374</v>
      </c>
      <c r="D12" s="4" t="s">
        <v>86</v>
      </c>
      <c r="E12" s="4">
        <v>1056.0975609756097</v>
      </c>
      <c r="F12" s="4">
        <v>1</v>
      </c>
      <c r="I12" s="4">
        <v>0</v>
      </c>
      <c r="Z12" s="4" t="s">
        <v>80</v>
      </c>
      <c r="AD12" s="4" t="s">
        <v>1375</v>
      </c>
      <c r="AE12" s="4" t="s">
        <v>1376</v>
      </c>
      <c r="AF12" s="4" t="s">
        <v>584</v>
      </c>
      <c r="AG12" s="4" t="s">
        <v>1377</v>
      </c>
      <c r="AH12" s="4" t="s">
        <v>1378</v>
      </c>
      <c r="AI12" s="4" t="s">
        <v>1377</v>
      </c>
      <c r="AJ12" s="4" t="s">
        <v>339</v>
      </c>
      <c r="AM12" s="4">
        <v>0</v>
      </c>
      <c r="AO12" s="10">
        <v>43191</v>
      </c>
      <c r="AP12" s="4">
        <v>1</v>
      </c>
      <c r="AR12" s="4">
        <v>0</v>
      </c>
      <c r="AS12" s="4" t="s">
        <v>1379</v>
      </c>
      <c r="AT12" s="4">
        <v>0</v>
      </c>
    </row>
    <row r="13" spans="1:55">
      <c r="A13" s="4">
        <v>415</v>
      </c>
      <c r="B13" s="4">
        <v>1</v>
      </c>
      <c r="C13" s="4" t="s">
        <v>1380</v>
      </c>
      <c r="D13" s="4" t="s">
        <v>86</v>
      </c>
      <c r="E13" s="4">
        <v>1056.0975609756097</v>
      </c>
      <c r="F13" s="4">
        <v>1</v>
      </c>
      <c r="I13" s="4">
        <v>0</v>
      </c>
      <c r="Z13" s="4" t="s">
        <v>80</v>
      </c>
      <c r="AD13" s="4" t="s">
        <v>1381</v>
      </c>
      <c r="AE13" s="4" t="s">
        <v>1382</v>
      </c>
      <c r="AF13" s="4" t="s">
        <v>585</v>
      </c>
      <c r="AG13" s="4" t="s">
        <v>1383</v>
      </c>
      <c r="AH13" s="4" t="s">
        <v>1384</v>
      </c>
      <c r="AI13" s="4" t="s">
        <v>1383</v>
      </c>
      <c r="AJ13" s="4" t="s">
        <v>475</v>
      </c>
      <c r="AM13" s="4">
        <v>0</v>
      </c>
      <c r="AO13" s="10">
        <v>42005</v>
      </c>
      <c r="AP13" s="4">
        <v>1</v>
      </c>
      <c r="AR13" s="4">
        <v>0</v>
      </c>
      <c r="AS13" s="4" t="s">
        <v>1385</v>
      </c>
      <c r="AT13" s="4">
        <v>0</v>
      </c>
    </row>
    <row r="14" spans="1:55">
      <c r="A14" s="4">
        <v>430</v>
      </c>
      <c r="B14" s="4">
        <v>1</v>
      </c>
      <c r="C14" s="4" t="s">
        <v>1386</v>
      </c>
      <c r="D14" s="4" t="s">
        <v>97</v>
      </c>
      <c r="E14" s="4">
        <v>1218.69918699187</v>
      </c>
      <c r="F14" s="4">
        <v>1</v>
      </c>
      <c r="I14" s="4">
        <v>270</v>
      </c>
      <c r="Z14" s="4" t="s">
        <v>80</v>
      </c>
      <c r="AD14" s="4" t="s">
        <v>1387</v>
      </c>
      <c r="AE14" s="4" t="s">
        <v>1388</v>
      </c>
      <c r="AF14" s="4" t="s">
        <v>586</v>
      </c>
      <c r="AG14" s="4" t="s">
        <v>1389</v>
      </c>
      <c r="AH14" s="4" t="s">
        <v>1390</v>
      </c>
      <c r="AI14" s="4" t="s">
        <v>1389</v>
      </c>
      <c r="AJ14" s="4" t="s">
        <v>98</v>
      </c>
      <c r="AM14" s="4">
        <v>0</v>
      </c>
      <c r="AO14" s="10">
        <v>42005</v>
      </c>
      <c r="AP14" s="4">
        <v>1</v>
      </c>
      <c r="AR14" s="4">
        <v>0</v>
      </c>
      <c r="AS14" s="4" t="s">
        <v>1391</v>
      </c>
      <c r="AT14" s="4">
        <v>0</v>
      </c>
    </row>
    <row r="15" spans="1:55">
      <c r="A15" s="4">
        <v>431</v>
      </c>
      <c r="B15" s="4">
        <v>1</v>
      </c>
      <c r="C15" s="4" t="s">
        <v>1392</v>
      </c>
      <c r="D15" s="4" t="s">
        <v>97</v>
      </c>
      <c r="E15" s="4">
        <v>1218.69918699187</v>
      </c>
      <c r="F15" s="4">
        <v>1</v>
      </c>
      <c r="I15" s="4">
        <v>0</v>
      </c>
      <c r="Z15" s="4" t="s">
        <v>80</v>
      </c>
      <c r="AD15" s="4" t="s">
        <v>1393</v>
      </c>
      <c r="AE15" s="4" t="s">
        <v>1394</v>
      </c>
      <c r="AF15" s="4" t="s">
        <v>587</v>
      </c>
      <c r="AG15" s="4" t="s">
        <v>1395</v>
      </c>
      <c r="AH15" s="4" t="s">
        <v>1396</v>
      </c>
      <c r="AI15" s="4" t="s">
        <v>1395</v>
      </c>
      <c r="AJ15" s="4" t="s">
        <v>99</v>
      </c>
      <c r="AM15" s="4">
        <v>0</v>
      </c>
      <c r="AO15" s="10">
        <v>42005</v>
      </c>
      <c r="AP15" s="4">
        <v>1</v>
      </c>
      <c r="AR15" s="4">
        <v>0</v>
      </c>
      <c r="AS15" s="4" t="s">
        <v>1397</v>
      </c>
      <c r="AT15" s="4">
        <v>0</v>
      </c>
    </row>
    <row r="16" spans="1:55">
      <c r="A16" s="4">
        <v>432</v>
      </c>
      <c r="B16" s="4">
        <v>1</v>
      </c>
      <c r="C16" s="4" t="s">
        <v>1398</v>
      </c>
      <c r="D16" s="4" t="s">
        <v>97</v>
      </c>
      <c r="E16" s="4">
        <v>1218.69918699187</v>
      </c>
      <c r="F16" s="4">
        <v>1</v>
      </c>
      <c r="I16" s="4">
        <v>270</v>
      </c>
      <c r="Z16" s="4" t="s">
        <v>80</v>
      </c>
      <c r="AD16" s="4" t="s">
        <v>1399</v>
      </c>
      <c r="AE16" s="4" t="s">
        <v>1400</v>
      </c>
      <c r="AF16" s="4" t="s">
        <v>588</v>
      </c>
      <c r="AG16" s="4" t="s">
        <v>1401</v>
      </c>
      <c r="AH16" s="4" t="s">
        <v>1402</v>
      </c>
      <c r="AI16" s="4" t="s">
        <v>1401</v>
      </c>
      <c r="AJ16" s="4" t="s">
        <v>100</v>
      </c>
      <c r="AM16" s="4">
        <v>0</v>
      </c>
      <c r="AO16" s="10">
        <v>42005</v>
      </c>
      <c r="AP16" s="4">
        <v>1</v>
      </c>
      <c r="AR16" s="4">
        <v>0</v>
      </c>
      <c r="AS16" s="4" t="s">
        <v>1403</v>
      </c>
      <c r="AT16" s="4">
        <v>0</v>
      </c>
    </row>
    <row r="17" spans="1:46">
      <c r="A17" s="4">
        <v>433</v>
      </c>
      <c r="B17" s="4">
        <v>1</v>
      </c>
      <c r="C17" s="4" t="s">
        <v>1404</v>
      </c>
      <c r="D17" s="4" t="s">
        <v>97</v>
      </c>
      <c r="E17" s="4">
        <v>1218.69918699187</v>
      </c>
      <c r="F17" s="4">
        <v>1</v>
      </c>
      <c r="I17" s="4">
        <v>270</v>
      </c>
      <c r="Z17" s="4" t="s">
        <v>80</v>
      </c>
      <c r="AD17" s="4" t="s">
        <v>1405</v>
      </c>
      <c r="AE17" s="4" t="s">
        <v>1406</v>
      </c>
      <c r="AF17" s="4" t="s">
        <v>589</v>
      </c>
      <c r="AG17" s="4" t="s">
        <v>1407</v>
      </c>
      <c r="AH17" s="4" t="s">
        <v>1408</v>
      </c>
      <c r="AI17" s="4" t="s">
        <v>1407</v>
      </c>
      <c r="AJ17" s="4" t="s">
        <v>101</v>
      </c>
      <c r="AM17" s="4">
        <v>0</v>
      </c>
      <c r="AO17" s="10">
        <v>42005</v>
      </c>
      <c r="AP17" s="4">
        <v>1</v>
      </c>
      <c r="AR17" s="4">
        <v>0</v>
      </c>
      <c r="AS17" s="4" t="s">
        <v>1409</v>
      </c>
      <c r="AT17" s="4">
        <v>0</v>
      </c>
    </row>
    <row r="18" spans="1:46">
      <c r="A18" s="4">
        <v>434</v>
      </c>
      <c r="B18" s="4">
        <v>1</v>
      </c>
      <c r="C18" s="4" t="s">
        <v>1410</v>
      </c>
      <c r="D18" s="4" t="s">
        <v>97</v>
      </c>
      <c r="E18" s="4">
        <v>1218.69918699187</v>
      </c>
      <c r="F18" s="4">
        <v>1</v>
      </c>
      <c r="I18" s="4">
        <v>0</v>
      </c>
      <c r="Z18" s="4" t="s">
        <v>80</v>
      </c>
      <c r="AD18" s="4" t="s">
        <v>1411</v>
      </c>
      <c r="AE18" s="4" t="s">
        <v>1412</v>
      </c>
      <c r="AF18" s="4" t="s">
        <v>590</v>
      </c>
      <c r="AG18" s="4" t="s">
        <v>1413</v>
      </c>
      <c r="AH18" s="4" t="s">
        <v>1414</v>
      </c>
      <c r="AI18" s="4" t="s">
        <v>1413</v>
      </c>
      <c r="AJ18" s="4" t="s">
        <v>232</v>
      </c>
      <c r="AM18" s="4">
        <v>0</v>
      </c>
      <c r="AO18" s="10">
        <v>42005</v>
      </c>
      <c r="AP18" s="4">
        <v>1</v>
      </c>
      <c r="AR18" s="4">
        <v>0</v>
      </c>
      <c r="AS18" s="4" t="s">
        <v>1415</v>
      </c>
      <c r="AT18" s="4">
        <v>0</v>
      </c>
    </row>
    <row r="19" spans="1:46">
      <c r="A19" s="4">
        <v>435</v>
      </c>
      <c r="B19" s="4">
        <v>1</v>
      </c>
      <c r="C19" s="4" t="s">
        <v>1416</v>
      </c>
      <c r="D19" s="4" t="s">
        <v>97</v>
      </c>
      <c r="E19" s="4">
        <v>1218.69918699187</v>
      </c>
      <c r="F19" s="4">
        <v>1</v>
      </c>
      <c r="I19" s="4">
        <v>0</v>
      </c>
      <c r="Z19" s="4" t="s">
        <v>80</v>
      </c>
      <c r="AD19" s="4" t="s">
        <v>1417</v>
      </c>
      <c r="AE19" s="4" t="s">
        <v>1418</v>
      </c>
      <c r="AF19" s="4" t="s">
        <v>591</v>
      </c>
      <c r="AG19" s="4" t="s">
        <v>1419</v>
      </c>
      <c r="AH19" s="4" t="s">
        <v>1420</v>
      </c>
      <c r="AI19" s="4" t="s">
        <v>1419</v>
      </c>
      <c r="AJ19" s="4" t="s">
        <v>341</v>
      </c>
      <c r="AM19" s="4">
        <v>0</v>
      </c>
      <c r="AO19" s="10">
        <v>43191</v>
      </c>
      <c r="AP19" s="4">
        <v>1</v>
      </c>
      <c r="AR19" s="4">
        <v>0</v>
      </c>
      <c r="AS19" s="4" t="s">
        <v>1421</v>
      </c>
      <c r="AT19" s="4">
        <v>0</v>
      </c>
    </row>
    <row r="20" spans="1:46">
      <c r="A20" s="4">
        <v>420</v>
      </c>
      <c r="B20" s="4">
        <v>1</v>
      </c>
      <c r="C20" s="4" t="s">
        <v>1464</v>
      </c>
      <c r="D20" s="4" t="s">
        <v>97</v>
      </c>
      <c r="E20" s="4">
        <v>1218.69918699187</v>
      </c>
      <c r="F20" s="4">
        <v>1</v>
      </c>
      <c r="I20" s="4">
        <v>0</v>
      </c>
      <c r="Z20" s="4" t="s">
        <v>80</v>
      </c>
      <c r="AD20" s="4" t="s">
        <v>1465</v>
      </c>
      <c r="AE20" s="4" t="s">
        <v>1466</v>
      </c>
      <c r="AF20" s="4" t="s">
        <v>592</v>
      </c>
      <c r="AG20" s="4" t="s">
        <v>1467</v>
      </c>
      <c r="AH20" s="4" t="s">
        <v>1468</v>
      </c>
      <c r="AI20" s="4" t="s">
        <v>1467</v>
      </c>
      <c r="AJ20" s="4" t="s">
        <v>226</v>
      </c>
      <c r="AM20" s="4">
        <v>0</v>
      </c>
      <c r="AO20" s="10">
        <v>42005</v>
      </c>
      <c r="AP20" s="4">
        <v>1</v>
      </c>
      <c r="AR20" s="4">
        <v>0</v>
      </c>
      <c r="AS20" s="4" t="s">
        <v>977</v>
      </c>
      <c r="AT20" s="4">
        <v>0</v>
      </c>
    </row>
    <row r="21" spans="1:46">
      <c r="A21" s="4">
        <v>421</v>
      </c>
      <c r="B21" s="4">
        <v>1</v>
      </c>
      <c r="C21" s="4" t="s">
        <v>1469</v>
      </c>
      <c r="D21" s="4" t="s">
        <v>97</v>
      </c>
      <c r="E21" s="4">
        <v>1218.69918699187</v>
      </c>
      <c r="F21" s="4">
        <v>1</v>
      </c>
      <c r="I21" s="4">
        <v>0</v>
      </c>
      <c r="Z21" s="4" t="s">
        <v>80</v>
      </c>
      <c r="AD21" s="4" t="s">
        <v>1470</v>
      </c>
      <c r="AE21" s="4" t="s">
        <v>1471</v>
      </c>
      <c r="AF21" s="4" t="s">
        <v>593</v>
      </c>
      <c r="AG21" s="4" t="s">
        <v>1472</v>
      </c>
      <c r="AH21" s="4" t="s">
        <v>1473</v>
      </c>
      <c r="AI21" s="4" t="s">
        <v>1472</v>
      </c>
      <c r="AJ21" s="4" t="s">
        <v>227</v>
      </c>
      <c r="AM21" s="4">
        <v>0</v>
      </c>
      <c r="AO21" s="10">
        <v>42005</v>
      </c>
      <c r="AP21" s="4">
        <v>1</v>
      </c>
      <c r="AR21" s="4">
        <v>0</v>
      </c>
      <c r="AS21" s="4" t="s">
        <v>995</v>
      </c>
      <c r="AT21" s="4">
        <v>0</v>
      </c>
    </row>
    <row r="22" spans="1:46">
      <c r="A22" s="4">
        <v>422</v>
      </c>
      <c r="B22" s="4">
        <v>1</v>
      </c>
      <c r="C22" s="4" t="s">
        <v>1474</v>
      </c>
      <c r="D22" s="4" t="s">
        <v>97</v>
      </c>
      <c r="E22" s="4">
        <v>1218.69918699187</v>
      </c>
      <c r="F22" s="4">
        <v>1</v>
      </c>
      <c r="I22" s="4">
        <v>0</v>
      </c>
      <c r="Z22" s="4" t="s">
        <v>80</v>
      </c>
      <c r="AD22" s="4" t="s">
        <v>1475</v>
      </c>
      <c r="AE22" s="4" t="s">
        <v>1476</v>
      </c>
      <c r="AF22" s="4" t="s">
        <v>594</v>
      </c>
      <c r="AG22" s="4" t="s">
        <v>1477</v>
      </c>
      <c r="AH22" s="4" t="s">
        <v>1478</v>
      </c>
      <c r="AI22" s="4" t="s">
        <v>1477</v>
      </c>
      <c r="AJ22" s="4" t="s">
        <v>228</v>
      </c>
      <c r="AM22" s="4">
        <v>0</v>
      </c>
      <c r="AO22" s="10">
        <v>42005</v>
      </c>
      <c r="AP22" s="4">
        <v>1</v>
      </c>
      <c r="AR22" s="4">
        <v>0</v>
      </c>
      <c r="AS22" s="4" t="s">
        <v>1001</v>
      </c>
      <c r="AT22" s="4">
        <v>0</v>
      </c>
    </row>
    <row r="23" spans="1:46">
      <c r="A23" s="4">
        <v>423</v>
      </c>
      <c r="B23" s="4">
        <v>1</v>
      </c>
      <c r="C23" s="4" t="s">
        <v>1479</v>
      </c>
      <c r="D23" s="4" t="s">
        <v>97</v>
      </c>
      <c r="E23" s="4">
        <v>1218.69918699187</v>
      </c>
      <c r="F23" s="4">
        <v>1</v>
      </c>
      <c r="I23" s="4">
        <v>0</v>
      </c>
      <c r="Z23" s="4" t="s">
        <v>80</v>
      </c>
      <c r="AD23" s="4" t="s">
        <v>1480</v>
      </c>
      <c r="AE23" s="4" t="s">
        <v>1481</v>
      </c>
      <c r="AF23" s="4" t="s">
        <v>595</v>
      </c>
      <c r="AG23" s="4" t="s">
        <v>1482</v>
      </c>
      <c r="AH23" s="4" t="s">
        <v>1483</v>
      </c>
      <c r="AI23" s="4" t="s">
        <v>1482</v>
      </c>
      <c r="AJ23" s="4" t="s">
        <v>238</v>
      </c>
      <c r="AM23" s="4">
        <v>0</v>
      </c>
      <c r="AO23" s="10">
        <v>42005</v>
      </c>
      <c r="AP23" s="4">
        <v>1</v>
      </c>
      <c r="AR23" s="4">
        <v>0</v>
      </c>
      <c r="AS23" s="4" t="s">
        <v>983</v>
      </c>
      <c r="AT23" s="4">
        <v>0</v>
      </c>
    </row>
    <row r="24" spans="1:46">
      <c r="A24" s="4">
        <v>424</v>
      </c>
      <c r="B24" s="4">
        <v>1</v>
      </c>
      <c r="C24" s="4" t="s">
        <v>1484</v>
      </c>
      <c r="D24" s="4" t="s">
        <v>97</v>
      </c>
      <c r="E24" s="4">
        <v>1218.69918699187</v>
      </c>
      <c r="F24" s="4">
        <v>1</v>
      </c>
      <c r="I24" s="4">
        <v>0</v>
      </c>
      <c r="Z24" s="4" t="s">
        <v>80</v>
      </c>
      <c r="AD24" s="4" t="s">
        <v>1485</v>
      </c>
      <c r="AE24" s="4" t="s">
        <v>1486</v>
      </c>
      <c r="AF24" s="4" t="s">
        <v>596</v>
      </c>
      <c r="AG24" s="4" t="s">
        <v>1487</v>
      </c>
      <c r="AH24" s="4" t="s">
        <v>1488</v>
      </c>
      <c r="AI24" s="4" t="s">
        <v>1487</v>
      </c>
      <c r="AJ24" s="4" t="s">
        <v>343</v>
      </c>
      <c r="AM24" s="4">
        <v>0</v>
      </c>
      <c r="AO24" s="10">
        <v>43191</v>
      </c>
      <c r="AP24" s="4">
        <v>1</v>
      </c>
      <c r="AR24" s="4">
        <v>0</v>
      </c>
      <c r="AS24" s="4" t="s">
        <v>1489</v>
      </c>
      <c r="AT24" s="4">
        <v>0</v>
      </c>
    </row>
    <row r="25" spans="1:46">
      <c r="A25" s="4">
        <v>425</v>
      </c>
      <c r="B25" s="4">
        <v>1</v>
      </c>
      <c r="C25" s="4" t="s">
        <v>1490</v>
      </c>
      <c r="D25" s="4" t="s">
        <v>97</v>
      </c>
      <c r="E25" s="4">
        <v>1218.69918699187</v>
      </c>
      <c r="F25" s="4">
        <v>1</v>
      </c>
      <c r="I25" s="4">
        <v>0</v>
      </c>
      <c r="Z25" s="4" t="s">
        <v>80</v>
      </c>
      <c r="AD25" s="4" t="s">
        <v>1491</v>
      </c>
      <c r="AE25" s="4" t="s">
        <v>1492</v>
      </c>
      <c r="AF25" s="4" t="s">
        <v>597</v>
      </c>
      <c r="AG25" s="4" t="s">
        <v>1493</v>
      </c>
      <c r="AH25" s="4" t="s">
        <v>1494</v>
      </c>
      <c r="AI25" s="4" t="s">
        <v>1493</v>
      </c>
      <c r="AJ25" s="4" t="s">
        <v>477</v>
      </c>
      <c r="AM25" s="4">
        <v>0</v>
      </c>
      <c r="AO25" s="10">
        <v>42005</v>
      </c>
      <c r="AP25" s="4">
        <v>1</v>
      </c>
      <c r="AR25" s="4">
        <v>0</v>
      </c>
      <c r="AS25" s="4" t="s">
        <v>989</v>
      </c>
      <c r="AT25" s="4">
        <v>0</v>
      </c>
    </row>
    <row r="26" spans="1:46">
      <c r="A26" s="4">
        <v>450</v>
      </c>
      <c r="B26" s="4">
        <v>1</v>
      </c>
      <c r="C26" s="4" t="s">
        <v>1641</v>
      </c>
      <c r="D26" s="4" t="s">
        <v>108</v>
      </c>
      <c r="E26" s="4">
        <v>2031.7073170731708</v>
      </c>
      <c r="F26" s="4">
        <v>1</v>
      </c>
      <c r="I26" s="4">
        <v>0</v>
      </c>
      <c r="Z26" s="4" t="s">
        <v>80</v>
      </c>
      <c r="AD26" s="4" t="s">
        <v>1642</v>
      </c>
      <c r="AE26" s="4" t="s">
        <v>2167</v>
      </c>
      <c r="AF26" s="4" t="s">
        <v>598</v>
      </c>
      <c r="AG26" s="4" t="s">
        <v>1643</v>
      </c>
      <c r="AH26" s="4" t="s">
        <v>1644</v>
      </c>
      <c r="AI26" s="4" t="s">
        <v>1643</v>
      </c>
      <c r="AJ26" s="4" t="s">
        <v>105</v>
      </c>
      <c r="AM26" s="4">
        <v>0</v>
      </c>
      <c r="AO26" s="10">
        <v>42005</v>
      </c>
      <c r="AP26" s="4">
        <v>1</v>
      </c>
      <c r="AR26" s="4">
        <v>0</v>
      </c>
      <c r="AS26" s="4" t="s">
        <v>1645</v>
      </c>
      <c r="AT26" s="4">
        <v>0</v>
      </c>
    </row>
    <row r="27" spans="1:46">
      <c r="A27" s="4">
        <v>451</v>
      </c>
      <c r="B27" s="4">
        <v>1</v>
      </c>
      <c r="C27" s="4" t="s">
        <v>1646</v>
      </c>
      <c r="D27" s="4" t="s">
        <v>108</v>
      </c>
      <c r="E27" s="4">
        <v>2031.7073170731708</v>
      </c>
      <c r="F27" s="4">
        <v>1</v>
      </c>
      <c r="I27" s="4">
        <v>0</v>
      </c>
      <c r="Z27" s="4" t="s">
        <v>80</v>
      </c>
      <c r="AD27" s="4" t="s">
        <v>1647</v>
      </c>
      <c r="AE27" s="4" t="s">
        <v>2168</v>
      </c>
      <c r="AF27" s="4" t="s">
        <v>599</v>
      </c>
      <c r="AG27" s="4" t="s">
        <v>1648</v>
      </c>
      <c r="AH27" s="4" t="s">
        <v>1649</v>
      </c>
      <c r="AI27" s="4" t="s">
        <v>1648</v>
      </c>
      <c r="AJ27" s="4" t="s">
        <v>106</v>
      </c>
      <c r="AM27" s="4">
        <v>0</v>
      </c>
      <c r="AO27" s="10">
        <v>42005</v>
      </c>
      <c r="AP27" s="4">
        <v>1</v>
      </c>
      <c r="AR27" s="4">
        <v>0</v>
      </c>
      <c r="AS27" s="4" t="s">
        <v>1650</v>
      </c>
      <c r="AT27" s="4">
        <v>0</v>
      </c>
    </row>
    <row r="28" spans="1:46">
      <c r="A28" s="4">
        <v>452</v>
      </c>
      <c r="B28" s="4">
        <v>1</v>
      </c>
      <c r="C28" s="4" t="s">
        <v>1651</v>
      </c>
      <c r="D28" s="4" t="s">
        <v>108</v>
      </c>
      <c r="E28" s="4">
        <v>2031.7073170731708</v>
      </c>
      <c r="F28" s="4">
        <v>1</v>
      </c>
      <c r="I28" s="4">
        <v>0</v>
      </c>
      <c r="Z28" s="4" t="s">
        <v>80</v>
      </c>
      <c r="AD28" s="4" t="s">
        <v>1652</v>
      </c>
      <c r="AE28" s="4" t="s">
        <v>2169</v>
      </c>
      <c r="AF28" s="4" t="s">
        <v>600</v>
      </c>
      <c r="AG28" s="4" t="s">
        <v>1653</v>
      </c>
      <c r="AH28" s="4" t="s">
        <v>1654</v>
      </c>
      <c r="AI28" s="4" t="s">
        <v>1653</v>
      </c>
      <c r="AJ28" s="4" t="s">
        <v>107</v>
      </c>
      <c r="AM28" s="4">
        <v>0</v>
      </c>
      <c r="AO28" s="10">
        <v>42005</v>
      </c>
      <c r="AP28" s="4">
        <v>1</v>
      </c>
      <c r="AR28" s="4">
        <v>0</v>
      </c>
      <c r="AS28" s="4" t="s">
        <v>1655</v>
      </c>
      <c r="AT28" s="4">
        <v>0</v>
      </c>
    </row>
    <row r="29" spans="1:46">
      <c r="A29" s="4">
        <v>453</v>
      </c>
      <c r="B29" s="4">
        <v>1</v>
      </c>
      <c r="C29" s="4" t="s">
        <v>1656</v>
      </c>
      <c r="D29" s="4" t="s">
        <v>108</v>
      </c>
      <c r="E29" s="4">
        <v>2031.7073170731708</v>
      </c>
      <c r="F29" s="4">
        <v>1</v>
      </c>
      <c r="I29" s="4">
        <v>0</v>
      </c>
      <c r="Z29" s="4" t="s">
        <v>80</v>
      </c>
      <c r="AD29" s="4" t="s">
        <v>1657</v>
      </c>
      <c r="AE29" s="4" t="s">
        <v>2170</v>
      </c>
      <c r="AF29" s="4" t="s">
        <v>601</v>
      </c>
      <c r="AG29" s="4" t="s">
        <v>1658</v>
      </c>
      <c r="AH29" s="4" t="s">
        <v>1659</v>
      </c>
      <c r="AI29" s="4" t="s">
        <v>1658</v>
      </c>
      <c r="AJ29" s="4" t="s">
        <v>348</v>
      </c>
      <c r="AM29" s="4">
        <v>0</v>
      </c>
      <c r="AO29" s="10">
        <v>43191</v>
      </c>
      <c r="AP29" s="4">
        <v>1</v>
      </c>
      <c r="AR29" s="4">
        <v>0</v>
      </c>
      <c r="AS29" s="4" t="s">
        <v>1660</v>
      </c>
      <c r="AT29" s="4">
        <v>0</v>
      </c>
    </row>
    <row r="30" spans="1:46">
      <c r="A30" s="4">
        <v>460</v>
      </c>
      <c r="B30" s="4">
        <v>1</v>
      </c>
      <c r="C30" s="4" t="s">
        <v>1661</v>
      </c>
      <c r="D30" s="4" t="s">
        <v>86</v>
      </c>
      <c r="E30" s="4">
        <v>1300</v>
      </c>
      <c r="F30" s="4">
        <v>1</v>
      </c>
      <c r="I30" s="4">
        <v>0</v>
      </c>
      <c r="Z30" s="4" t="s">
        <v>80</v>
      </c>
      <c r="AD30" s="4" t="s">
        <v>1662</v>
      </c>
      <c r="AE30" s="4" t="s">
        <v>2171</v>
      </c>
      <c r="AF30" s="4" t="s">
        <v>602</v>
      </c>
      <c r="AG30" s="4" t="s">
        <v>1663</v>
      </c>
      <c r="AH30" s="4" t="s">
        <v>1664</v>
      </c>
      <c r="AI30" s="4" t="s">
        <v>1663</v>
      </c>
      <c r="AJ30" s="4" t="s">
        <v>109</v>
      </c>
      <c r="AM30" s="4">
        <v>0</v>
      </c>
      <c r="AO30" s="10">
        <v>42005</v>
      </c>
      <c r="AP30" s="4">
        <v>1</v>
      </c>
      <c r="AR30" s="4">
        <v>0</v>
      </c>
      <c r="AS30" s="4" t="s">
        <v>1665</v>
      </c>
      <c r="AT30" s="4">
        <v>0</v>
      </c>
    </row>
    <row r="31" spans="1:46">
      <c r="A31" s="4">
        <v>461</v>
      </c>
      <c r="B31" s="4">
        <v>1</v>
      </c>
      <c r="C31" s="4" t="s">
        <v>1666</v>
      </c>
      <c r="D31" s="4" t="s">
        <v>86</v>
      </c>
      <c r="E31" s="4">
        <v>1300</v>
      </c>
      <c r="F31" s="4">
        <v>1</v>
      </c>
      <c r="I31" s="4">
        <v>0</v>
      </c>
      <c r="Z31" s="4" t="s">
        <v>80</v>
      </c>
      <c r="AD31" s="4" t="s">
        <v>1667</v>
      </c>
      <c r="AE31" s="4" t="s">
        <v>2172</v>
      </c>
      <c r="AF31" s="4" t="s">
        <v>603</v>
      </c>
      <c r="AG31" s="4" t="s">
        <v>1668</v>
      </c>
      <c r="AH31" s="4" t="s">
        <v>1669</v>
      </c>
      <c r="AI31" s="4" t="s">
        <v>1668</v>
      </c>
      <c r="AJ31" s="4" t="s">
        <v>110</v>
      </c>
      <c r="AM31" s="4">
        <v>0</v>
      </c>
      <c r="AO31" s="10">
        <v>42005</v>
      </c>
      <c r="AP31" s="4">
        <v>1</v>
      </c>
      <c r="AR31" s="4">
        <v>0</v>
      </c>
      <c r="AS31" s="4" t="s">
        <v>1670</v>
      </c>
      <c r="AT31" s="4">
        <v>0</v>
      </c>
    </row>
    <row r="32" spans="1:46">
      <c r="A32" s="4">
        <v>462</v>
      </c>
      <c r="B32" s="4">
        <v>1</v>
      </c>
      <c r="C32" s="4" t="s">
        <v>1671</v>
      </c>
      <c r="D32" s="4" t="s">
        <v>86</v>
      </c>
      <c r="E32" s="4">
        <v>1300</v>
      </c>
      <c r="F32" s="4">
        <v>1</v>
      </c>
      <c r="I32" s="4">
        <v>0</v>
      </c>
      <c r="Z32" s="4" t="s">
        <v>80</v>
      </c>
      <c r="AD32" s="4" t="s">
        <v>1672</v>
      </c>
      <c r="AE32" s="4" t="s">
        <v>2173</v>
      </c>
      <c r="AF32" s="4" t="s">
        <v>604</v>
      </c>
      <c r="AG32" s="4" t="s">
        <v>1673</v>
      </c>
      <c r="AH32" s="4" t="s">
        <v>1674</v>
      </c>
      <c r="AI32" s="4" t="s">
        <v>1673</v>
      </c>
      <c r="AJ32" s="4" t="s">
        <v>111</v>
      </c>
      <c r="AM32" s="4">
        <v>0</v>
      </c>
      <c r="AO32" s="10">
        <v>42005</v>
      </c>
      <c r="AP32" s="4">
        <v>1</v>
      </c>
      <c r="AR32" s="4">
        <v>0</v>
      </c>
      <c r="AS32" s="4" t="s">
        <v>1675</v>
      </c>
      <c r="AT32" s="4">
        <v>0</v>
      </c>
    </row>
    <row r="33" spans="1:46">
      <c r="A33" s="4">
        <v>463</v>
      </c>
      <c r="B33" s="4">
        <v>1</v>
      </c>
      <c r="C33" s="4" t="s">
        <v>1676</v>
      </c>
      <c r="D33" s="4" t="s">
        <v>86</v>
      </c>
      <c r="E33" s="4">
        <v>1300</v>
      </c>
      <c r="F33" s="4">
        <v>1</v>
      </c>
      <c r="I33" s="4">
        <v>0</v>
      </c>
      <c r="Z33" s="4" t="s">
        <v>80</v>
      </c>
      <c r="AD33" s="4" t="s">
        <v>1677</v>
      </c>
      <c r="AE33" s="4" t="s">
        <v>2174</v>
      </c>
      <c r="AF33" s="4" t="s">
        <v>605</v>
      </c>
      <c r="AG33" s="4" t="s">
        <v>1678</v>
      </c>
      <c r="AH33" s="4" t="s">
        <v>1679</v>
      </c>
      <c r="AI33" s="4" t="s">
        <v>1678</v>
      </c>
      <c r="AJ33" s="4" t="s">
        <v>350</v>
      </c>
      <c r="AM33" s="4">
        <v>0</v>
      </c>
      <c r="AO33" s="10">
        <v>43191</v>
      </c>
      <c r="AP33" s="4">
        <v>1</v>
      </c>
      <c r="AR33" s="4">
        <v>0</v>
      </c>
      <c r="AS33" s="4" t="s">
        <v>1680</v>
      </c>
      <c r="AT33" s="4">
        <v>0</v>
      </c>
    </row>
    <row r="34" spans="1:46">
      <c r="A34" s="4">
        <v>464</v>
      </c>
      <c r="B34" s="4">
        <v>0</v>
      </c>
      <c r="C34" s="4" t="s">
        <v>1681</v>
      </c>
      <c r="D34" s="4" t="s">
        <v>86</v>
      </c>
      <c r="E34" s="4">
        <v>1300</v>
      </c>
      <c r="F34" s="4">
        <v>1</v>
      </c>
      <c r="I34" s="4">
        <v>0</v>
      </c>
      <c r="Z34" s="4" t="s">
        <v>80</v>
      </c>
      <c r="AD34" s="4" t="s">
        <v>1682</v>
      </c>
      <c r="AE34" s="4" t="s">
        <v>2175</v>
      </c>
      <c r="AF34" s="4" t="s">
        <v>606</v>
      </c>
      <c r="AG34" s="4" t="s">
        <v>1683</v>
      </c>
      <c r="AH34" s="4" t="s">
        <v>1684</v>
      </c>
      <c r="AI34" s="4" t="s">
        <v>1683</v>
      </c>
      <c r="AJ34" s="4" t="s">
        <v>458</v>
      </c>
      <c r="AM34" s="4">
        <v>0</v>
      </c>
      <c r="AO34" s="10">
        <v>43191</v>
      </c>
      <c r="AP34" s="4">
        <v>1</v>
      </c>
      <c r="AR34" s="4">
        <v>0</v>
      </c>
      <c r="AS34" s="4" t="s">
        <v>1685</v>
      </c>
      <c r="AT34" s="4">
        <v>0</v>
      </c>
    </row>
    <row r="35" spans="1:46">
      <c r="A35" s="4">
        <v>465</v>
      </c>
      <c r="B35" s="4">
        <v>1</v>
      </c>
      <c r="C35" s="4" t="s">
        <v>1686</v>
      </c>
      <c r="D35" s="4" t="s">
        <v>86</v>
      </c>
      <c r="E35" s="4">
        <v>1300</v>
      </c>
      <c r="F35" s="4">
        <v>1</v>
      </c>
      <c r="I35" s="4">
        <v>0</v>
      </c>
      <c r="Z35" s="4" t="s">
        <v>80</v>
      </c>
      <c r="AD35" s="4" t="s">
        <v>1687</v>
      </c>
      <c r="AE35" s="4" t="s">
        <v>2176</v>
      </c>
      <c r="AF35" s="4" t="s">
        <v>607</v>
      </c>
      <c r="AG35" s="4" t="s">
        <v>1688</v>
      </c>
      <c r="AH35" s="4" t="s">
        <v>1689</v>
      </c>
      <c r="AI35" s="4" t="s">
        <v>1688</v>
      </c>
      <c r="AJ35" s="4" t="s">
        <v>353</v>
      </c>
      <c r="AM35" s="4">
        <v>0</v>
      </c>
      <c r="AO35" s="10">
        <v>43191</v>
      </c>
      <c r="AP35" s="4">
        <v>1</v>
      </c>
      <c r="AR35" s="4">
        <v>0</v>
      </c>
      <c r="AS35" s="4" t="s">
        <v>1690</v>
      </c>
      <c r="AT35" s="4">
        <v>0</v>
      </c>
    </row>
    <row r="36" spans="1:46">
      <c r="A36" s="4">
        <v>466</v>
      </c>
      <c r="B36" s="4">
        <v>0</v>
      </c>
      <c r="C36" s="4" t="s">
        <v>1691</v>
      </c>
      <c r="D36" s="4" t="s">
        <v>86</v>
      </c>
      <c r="E36" s="4">
        <v>1300</v>
      </c>
      <c r="F36" s="4">
        <v>1</v>
      </c>
      <c r="I36" s="4">
        <v>0</v>
      </c>
      <c r="Z36" s="4" t="s">
        <v>80</v>
      </c>
      <c r="AD36" s="4" t="s">
        <v>1692</v>
      </c>
      <c r="AE36" s="4" t="s">
        <v>2177</v>
      </c>
      <c r="AF36" s="4" t="s">
        <v>608</v>
      </c>
      <c r="AG36" s="4" t="s">
        <v>1693</v>
      </c>
      <c r="AH36" s="4" t="s">
        <v>1694</v>
      </c>
      <c r="AI36" s="4" t="s">
        <v>1693</v>
      </c>
      <c r="AJ36" s="4" t="s">
        <v>355</v>
      </c>
      <c r="AM36" s="4">
        <v>0</v>
      </c>
      <c r="AO36" s="10">
        <v>43191</v>
      </c>
      <c r="AP36" s="4">
        <v>1</v>
      </c>
      <c r="AR36" s="4">
        <v>0</v>
      </c>
      <c r="AS36" s="4" t="s">
        <v>1695</v>
      </c>
      <c r="AT36" s="4">
        <v>0</v>
      </c>
    </row>
    <row r="37" spans="1:46">
      <c r="A37" s="4">
        <v>467</v>
      </c>
      <c r="B37" s="4">
        <v>0</v>
      </c>
      <c r="C37" s="4" t="s">
        <v>1696</v>
      </c>
      <c r="D37" s="4" t="s">
        <v>86</v>
      </c>
      <c r="E37" s="4">
        <v>1300</v>
      </c>
      <c r="F37" s="4">
        <v>1</v>
      </c>
      <c r="I37" s="4">
        <v>0</v>
      </c>
      <c r="Z37" s="4" t="s">
        <v>80</v>
      </c>
      <c r="AD37" s="4" t="s">
        <v>1697</v>
      </c>
      <c r="AE37" s="4" t="s">
        <v>2178</v>
      </c>
      <c r="AF37" s="4" t="s">
        <v>609</v>
      </c>
      <c r="AG37" s="4" t="s">
        <v>1698</v>
      </c>
      <c r="AH37" s="4" t="s">
        <v>1699</v>
      </c>
      <c r="AI37" s="4" t="s">
        <v>1698</v>
      </c>
      <c r="AJ37" s="4" t="s">
        <v>500</v>
      </c>
      <c r="AM37" s="4">
        <v>0</v>
      </c>
      <c r="AO37" s="10">
        <v>43191</v>
      </c>
      <c r="AP37" s="4">
        <v>1</v>
      </c>
      <c r="AR37" s="4">
        <v>0</v>
      </c>
      <c r="AS37" s="4" t="s">
        <v>1700</v>
      </c>
      <c r="AT37" s="4">
        <v>0</v>
      </c>
    </row>
    <row r="38" spans="1:46">
      <c r="A38" s="4">
        <v>470</v>
      </c>
      <c r="B38" s="4">
        <v>1</v>
      </c>
      <c r="C38" s="4" t="s">
        <v>1589</v>
      </c>
      <c r="D38" s="4" t="s">
        <v>86</v>
      </c>
      <c r="E38" s="4">
        <v>1381.30081300813</v>
      </c>
      <c r="F38" s="4">
        <v>1</v>
      </c>
      <c r="I38" s="4">
        <v>400</v>
      </c>
      <c r="Z38" s="4" t="s">
        <v>80</v>
      </c>
      <c r="AD38" s="4" t="s">
        <v>1590</v>
      </c>
      <c r="AE38" s="4" t="s">
        <v>2179</v>
      </c>
      <c r="AF38" s="4" t="s">
        <v>610</v>
      </c>
      <c r="AG38" s="4" t="s">
        <v>1591</v>
      </c>
      <c r="AH38" s="4" t="s">
        <v>1592</v>
      </c>
      <c r="AI38" s="4" t="s">
        <v>1591</v>
      </c>
      <c r="AJ38" s="4" t="s">
        <v>113</v>
      </c>
      <c r="AM38" s="4">
        <v>0</v>
      </c>
      <c r="AO38" s="10">
        <v>42005</v>
      </c>
      <c r="AP38" s="4">
        <v>1</v>
      </c>
      <c r="AR38" s="4">
        <v>0</v>
      </c>
      <c r="AS38" s="4" t="s">
        <v>1593</v>
      </c>
      <c r="AT38" s="4">
        <v>0</v>
      </c>
    </row>
    <row r="39" spans="1:46">
      <c r="A39" s="4">
        <v>471</v>
      </c>
      <c r="B39" s="4">
        <v>1</v>
      </c>
      <c r="C39" s="4" t="s">
        <v>1701</v>
      </c>
      <c r="D39" s="4" t="s">
        <v>86</v>
      </c>
      <c r="E39" s="4">
        <v>1381.30081300813</v>
      </c>
      <c r="F39" s="4">
        <v>1</v>
      </c>
      <c r="I39" s="4">
        <v>0</v>
      </c>
      <c r="Z39" s="4" t="s">
        <v>80</v>
      </c>
      <c r="AD39" s="4" t="s">
        <v>1702</v>
      </c>
      <c r="AE39" s="4" t="s">
        <v>2180</v>
      </c>
      <c r="AF39" s="4" t="s">
        <v>611</v>
      </c>
      <c r="AG39" s="4" t="s">
        <v>1703</v>
      </c>
      <c r="AH39" s="4" t="s">
        <v>1704</v>
      </c>
      <c r="AI39" s="4" t="s">
        <v>1703</v>
      </c>
      <c r="AJ39" s="4" t="s">
        <v>114</v>
      </c>
      <c r="AM39" s="4">
        <v>0</v>
      </c>
      <c r="AO39" s="10">
        <v>42005</v>
      </c>
      <c r="AP39" s="4">
        <v>1</v>
      </c>
      <c r="AR39" s="4">
        <v>0</v>
      </c>
      <c r="AS39" s="4" t="s">
        <v>1705</v>
      </c>
      <c r="AT39" s="4">
        <v>0</v>
      </c>
    </row>
    <row r="40" spans="1:46">
      <c r="A40" s="4">
        <v>472</v>
      </c>
      <c r="B40" s="4">
        <v>1</v>
      </c>
      <c r="C40" s="4" t="s">
        <v>1594</v>
      </c>
      <c r="D40" s="4" t="s">
        <v>86</v>
      </c>
      <c r="E40" s="4">
        <v>1381.30081300813</v>
      </c>
      <c r="F40" s="4">
        <v>1</v>
      </c>
      <c r="I40" s="4">
        <v>400</v>
      </c>
      <c r="Z40" s="4" t="s">
        <v>80</v>
      </c>
      <c r="AD40" s="4" t="s">
        <v>1595</v>
      </c>
      <c r="AE40" s="4" t="s">
        <v>2181</v>
      </c>
      <c r="AF40" s="4" t="s">
        <v>612</v>
      </c>
      <c r="AG40" s="4" t="s">
        <v>1596</v>
      </c>
      <c r="AH40" s="4" t="s">
        <v>1597</v>
      </c>
      <c r="AI40" s="4" t="s">
        <v>1596</v>
      </c>
      <c r="AJ40" s="4" t="s">
        <v>115</v>
      </c>
      <c r="AM40" s="4">
        <v>0</v>
      </c>
      <c r="AO40" s="10">
        <v>42005</v>
      </c>
      <c r="AP40" s="4">
        <v>1</v>
      </c>
      <c r="AR40" s="4">
        <v>0</v>
      </c>
      <c r="AS40" s="4" t="s">
        <v>1598</v>
      </c>
      <c r="AT40" s="4">
        <v>0</v>
      </c>
    </row>
    <row r="41" spans="1:46">
      <c r="A41" s="4">
        <v>473</v>
      </c>
      <c r="B41" s="4">
        <v>1</v>
      </c>
      <c r="C41" s="4" t="s">
        <v>1599</v>
      </c>
      <c r="D41" s="4" t="s">
        <v>86</v>
      </c>
      <c r="E41" s="4">
        <v>1381.30081300813</v>
      </c>
      <c r="F41" s="4">
        <v>1</v>
      </c>
      <c r="I41" s="4">
        <v>400</v>
      </c>
      <c r="Z41" s="4" t="s">
        <v>80</v>
      </c>
      <c r="AD41" s="4" t="s">
        <v>1600</v>
      </c>
      <c r="AE41" s="4" t="s">
        <v>2182</v>
      </c>
      <c r="AF41" s="4" t="s">
        <v>613</v>
      </c>
      <c r="AG41" s="4" t="s">
        <v>1601</v>
      </c>
      <c r="AH41" s="4" t="s">
        <v>1602</v>
      </c>
      <c r="AI41" s="4" t="s">
        <v>1601</v>
      </c>
      <c r="AJ41" s="4" t="s">
        <v>116</v>
      </c>
      <c r="AM41" s="4">
        <v>0</v>
      </c>
      <c r="AO41" s="10">
        <v>42005</v>
      </c>
      <c r="AP41" s="4">
        <v>1</v>
      </c>
      <c r="AR41" s="4">
        <v>0</v>
      </c>
      <c r="AS41" s="4" t="s">
        <v>1603</v>
      </c>
      <c r="AT41" s="4">
        <v>0</v>
      </c>
    </row>
    <row r="42" spans="1:46">
      <c r="A42" s="4">
        <v>474</v>
      </c>
      <c r="B42" s="4">
        <v>1</v>
      </c>
      <c r="C42" s="4" t="s">
        <v>1604</v>
      </c>
      <c r="D42" s="4" t="s">
        <v>86</v>
      </c>
      <c r="E42" s="4">
        <v>1381.30081300813</v>
      </c>
      <c r="F42" s="4">
        <v>1</v>
      </c>
      <c r="I42" s="4">
        <v>400</v>
      </c>
      <c r="Z42" s="4" t="s">
        <v>80</v>
      </c>
      <c r="AD42" s="4" t="s">
        <v>1605</v>
      </c>
      <c r="AE42" s="4" t="s">
        <v>2183</v>
      </c>
      <c r="AF42" s="4" t="s">
        <v>614</v>
      </c>
      <c r="AG42" s="4" t="s">
        <v>1606</v>
      </c>
      <c r="AH42" s="4" t="s">
        <v>1607</v>
      </c>
      <c r="AI42" s="4" t="s">
        <v>1606</v>
      </c>
      <c r="AJ42" s="4" t="s">
        <v>214</v>
      </c>
      <c r="AM42" s="4">
        <v>0</v>
      </c>
      <c r="AO42" s="10">
        <v>42005</v>
      </c>
      <c r="AP42" s="4">
        <v>1</v>
      </c>
      <c r="AR42" s="4">
        <v>0</v>
      </c>
      <c r="AS42" s="4" t="s">
        <v>1608</v>
      </c>
      <c r="AT42" s="4">
        <v>0</v>
      </c>
    </row>
    <row r="43" spans="1:46">
      <c r="A43" s="4">
        <v>475</v>
      </c>
      <c r="B43" s="4">
        <v>1</v>
      </c>
      <c r="C43" s="4" t="s">
        <v>1706</v>
      </c>
      <c r="D43" s="4" t="s">
        <v>86</v>
      </c>
      <c r="E43" s="4">
        <v>1381.30081300813</v>
      </c>
      <c r="F43" s="4">
        <v>1</v>
      </c>
      <c r="I43" s="4">
        <v>0</v>
      </c>
      <c r="Z43" s="4" t="s">
        <v>80</v>
      </c>
      <c r="AD43" s="4" t="s">
        <v>1707</v>
      </c>
      <c r="AE43" s="4" t="s">
        <v>2184</v>
      </c>
      <c r="AF43" s="4" t="s">
        <v>615</v>
      </c>
      <c r="AG43" s="4" t="s">
        <v>1708</v>
      </c>
      <c r="AH43" s="4" t="s">
        <v>1709</v>
      </c>
      <c r="AI43" s="4" t="s">
        <v>1708</v>
      </c>
      <c r="AJ43" s="4" t="s">
        <v>357</v>
      </c>
      <c r="AM43" s="4">
        <v>0</v>
      </c>
      <c r="AO43" s="10">
        <v>43191</v>
      </c>
      <c r="AP43" s="4">
        <v>1</v>
      </c>
      <c r="AR43" s="4">
        <v>0</v>
      </c>
      <c r="AS43" s="4" t="s">
        <v>1710</v>
      </c>
      <c r="AT43" s="4">
        <v>0</v>
      </c>
    </row>
    <row r="44" spans="1:46">
      <c r="A44" s="4">
        <v>476</v>
      </c>
      <c r="B44" s="4">
        <v>0</v>
      </c>
      <c r="C44" s="4" t="s">
        <v>1711</v>
      </c>
      <c r="D44" s="4" t="s">
        <v>86</v>
      </c>
      <c r="E44" s="4">
        <v>1381.30081300813</v>
      </c>
      <c r="F44" s="4">
        <v>1</v>
      </c>
      <c r="I44" s="4">
        <v>0</v>
      </c>
      <c r="Z44" s="4" t="s">
        <v>80</v>
      </c>
      <c r="AD44" s="4" t="s">
        <v>1712</v>
      </c>
      <c r="AE44" s="4" t="s">
        <v>2185</v>
      </c>
      <c r="AF44" s="4" t="s">
        <v>616</v>
      </c>
      <c r="AG44" s="4" t="s">
        <v>1713</v>
      </c>
      <c r="AH44" s="4" t="s">
        <v>1714</v>
      </c>
      <c r="AI44" s="4" t="s">
        <v>1713</v>
      </c>
      <c r="AJ44" s="4" t="s">
        <v>459</v>
      </c>
      <c r="AM44" s="4">
        <v>0</v>
      </c>
      <c r="AO44" s="10">
        <v>43191</v>
      </c>
      <c r="AP44" s="4">
        <v>1</v>
      </c>
      <c r="AR44" s="4">
        <v>0</v>
      </c>
      <c r="AS44" s="4" t="s">
        <v>1715</v>
      </c>
      <c r="AT44" s="4">
        <v>0</v>
      </c>
    </row>
    <row r="45" spans="1:46">
      <c r="A45" s="4">
        <v>477</v>
      </c>
      <c r="B45" s="4">
        <v>1</v>
      </c>
      <c r="C45" s="4" t="s">
        <v>1716</v>
      </c>
      <c r="D45" s="4" t="s">
        <v>86</v>
      </c>
      <c r="E45" s="4">
        <v>1381.30081300813</v>
      </c>
      <c r="F45" s="4">
        <v>1</v>
      </c>
      <c r="I45" s="4">
        <v>0</v>
      </c>
      <c r="Z45" s="4" t="s">
        <v>80</v>
      </c>
      <c r="AD45" s="4" t="s">
        <v>1717</v>
      </c>
      <c r="AE45" s="4" t="s">
        <v>2186</v>
      </c>
      <c r="AF45" s="4" t="s">
        <v>617</v>
      </c>
      <c r="AG45" s="4" t="s">
        <v>1718</v>
      </c>
      <c r="AH45" s="4" t="s">
        <v>1719</v>
      </c>
      <c r="AI45" s="4" t="s">
        <v>1718</v>
      </c>
      <c r="AJ45" s="4" t="s">
        <v>358</v>
      </c>
      <c r="AM45" s="4">
        <v>0</v>
      </c>
      <c r="AO45" s="10">
        <v>43191</v>
      </c>
      <c r="AP45" s="4">
        <v>1</v>
      </c>
      <c r="AR45" s="4">
        <v>0</v>
      </c>
      <c r="AS45" s="4" t="s">
        <v>1720</v>
      </c>
      <c r="AT45" s="4">
        <v>0</v>
      </c>
    </row>
    <row r="46" spans="1:46">
      <c r="A46" s="4">
        <v>478</v>
      </c>
      <c r="B46" s="4">
        <v>0</v>
      </c>
      <c r="C46" s="4" t="s">
        <v>1721</v>
      </c>
      <c r="D46" s="4" t="s">
        <v>86</v>
      </c>
      <c r="E46" s="4">
        <v>1381.30081300813</v>
      </c>
      <c r="F46" s="4">
        <v>1</v>
      </c>
      <c r="I46" s="4">
        <v>0</v>
      </c>
      <c r="Z46" s="4" t="s">
        <v>80</v>
      </c>
      <c r="AD46" s="4" t="s">
        <v>1722</v>
      </c>
      <c r="AE46" s="4" t="s">
        <v>2187</v>
      </c>
      <c r="AF46" s="4" t="s">
        <v>618</v>
      </c>
      <c r="AG46" s="4" t="s">
        <v>1723</v>
      </c>
      <c r="AH46" s="4" t="s">
        <v>1724</v>
      </c>
      <c r="AI46" s="4" t="s">
        <v>1723</v>
      </c>
      <c r="AJ46" s="4" t="s">
        <v>359</v>
      </c>
      <c r="AM46" s="4">
        <v>0</v>
      </c>
      <c r="AO46" s="10">
        <v>43191</v>
      </c>
      <c r="AP46" s="4">
        <v>1</v>
      </c>
      <c r="AR46" s="4">
        <v>0</v>
      </c>
      <c r="AS46" s="4" t="s">
        <v>1725</v>
      </c>
      <c r="AT46" s="4">
        <v>0</v>
      </c>
    </row>
    <row r="47" spans="1:46">
      <c r="A47" s="4">
        <v>479</v>
      </c>
      <c r="B47" s="4">
        <v>0</v>
      </c>
      <c r="C47" s="4" t="s">
        <v>1726</v>
      </c>
      <c r="D47" s="4" t="s">
        <v>86</v>
      </c>
      <c r="E47" s="4">
        <v>1381.30081300813</v>
      </c>
      <c r="F47" s="4">
        <v>1</v>
      </c>
      <c r="I47" s="4">
        <v>0</v>
      </c>
      <c r="Z47" s="4" t="s">
        <v>80</v>
      </c>
      <c r="AD47" s="4" t="s">
        <v>1727</v>
      </c>
      <c r="AE47" s="4" t="s">
        <v>2188</v>
      </c>
      <c r="AF47" s="4" t="s">
        <v>619</v>
      </c>
      <c r="AG47" s="4" t="s">
        <v>1728</v>
      </c>
      <c r="AH47" s="4" t="s">
        <v>1729</v>
      </c>
      <c r="AI47" s="4" t="s">
        <v>1728</v>
      </c>
      <c r="AJ47" s="4" t="s">
        <v>502</v>
      </c>
      <c r="AM47" s="4">
        <v>0</v>
      </c>
      <c r="AO47" s="10">
        <v>43952</v>
      </c>
      <c r="AP47" s="4">
        <v>1</v>
      </c>
      <c r="AR47" s="4">
        <v>0</v>
      </c>
      <c r="AS47" s="4" t="s">
        <v>1730</v>
      </c>
      <c r="AT47" s="4">
        <v>0</v>
      </c>
    </row>
    <row r="48" spans="1:46">
      <c r="A48" s="4">
        <v>720</v>
      </c>
      <c r="B48" s="4">
        <v>1</v>
      </c>
      <c r="C48" s="4" t="s">
        <v>1629</v>
      </c>
      <c r="D48" s="4" t="s">
        <v>97</v>
      </c>
      <c r="E48" s="4">
        <v>1543.9024390243903</v>
      </c>
      <c r="F48" s="4">
        <v>1</v>
      </c>
      <c r="I48" s="4">
        <v>0</v>
      </c>
      <c r="Z48" s="4" t="s">
        <v>80</v>
      </c>
      <c r="AD48" s="4" t="s">
        <v>1630</v>
      </c>
      <c r="AE48" s="4" t="s">
        <v>2189</v>
      </c>
      <c r="AF48" s="4" t="s">
        <v>1631</v>
      </c>
      <c r="AG48" s="4" t="s">
        <v>1632</v>
      </c>
      <c r="AH48" s="4" t="s">
        <v>1633</v>
      </c>
      <c r="AI48" s="4" t="s">
        <v>1632</v>
      </c>
      <c r="AJ48" s="4" t="s">
        <v>325</v>
      </c>
      <c r="AM48" s="4">
        <v>0</v>
      </c>
      <c r="AO48" s="10">
        <v>42005</v>
      </c>
      <c r="AP48" s="4">
        <v>1</v>
      </c>
      <c r="AR48" s="4">
        <v>0</v>
      </c>
      <c r="AS48" s="4" t="s">
        <v>1634</v>
      </c>
      <c r="AT48" s="4">
        <v>0</v>
      </c>
    </row>
    <row r="49" spans="1:46">
      <c r="A49" s="4">
        <v>721</v>
      </c>
      <c r="B49" s="4">
        <v>1</v>
      </c>
      <c r="C49" s="4" t="s">
        <v>1731</v>
      </c>
      <c r="D49" s="4" t="s">
        <v>97</v>
      </c>
      <c r="E49" s="4">
        <v>1543.9024390243903</v>
      </c>
      <c r="F49" s="4">
        <v>1</v>
      </c>
      <c r="I49" s="4">
        <v>0</v>
      </c>
      <c r="Z49" s="4" t="s">
        <v>80</v>
      </c>
      <c r="AD49" s="4" t="s">
        <v>1732</v>
      </c>
      <c r="AE49" s="4" t="s">
        <v>2190</v>
      </c>
      <c r="AF49" s="4" t="s">
        <v>1733</v>
      </c>
      <c r="AG49" s="4" t="s">
        <v>1734</v>
      </c>
      <c r="AH49" s="4" t="s">
        <v>1735</v>
      </c>
      <c r="AI49" s="4" t="s">
        <v>1734</v>
      </c>
      <c r="AJ49" s="4" t="s">
        <v>326</v>
      </c>
      <c r="AM49" s="4">
        <v>0</v>
      </c>
      <c r="AO49" s="10">
        <v>42005</v>
      </c>
      <c r="AP49" s="4">
        <v>1</v>
      </c>
      <c r="AR49" s="4">
        <v>0</v>
      </c>
      <c r="AS49" s="4" t="s">
        <v>1736</v>
      </c>
      <c r="AT49" s="4">
        <v>0</v>
      </c>
    </row>
    <row r="50" spans="1:46">
      <c r="A50" s="4">
        <v>722</v>
      </c>
      <c r="B50" s="4">
        <v>1</v>
      </c>
      <c r="C50" s="4" t="s">
        <v>1635</v>
      </c>
      <c r="D50" s="4" t="s">
        <v>97</v>
      </c>
      <c r="E50" s="4">
        <v>1543.9024390243903</v>
      </c>
      <c r="F50" s="4">
        <v>1</v>
      </c>
      <c r="I50" s="4">
        <v>0</v>
      </c>
      <c r="Z50" s="4" t="s">
        <v>80</v>
      </c>
      <c r="AD50" s="4" t="s">
        <v>1636</v>
      </c>
      <c r="AE50" s="4" t="s">
        <v>2191</v>
      </c>
      <c r="AF50" s="4" t="s">
        <v>1637</v>
      </c>
      <c r="AG50" s="4" t="s">
        <v>1638</v>
      </c>
      <c r="AH50" s="4" t="s">
        <v>1639</v>
      </c>
      <c r="AI50" s="4" t="s">
        <v>1638</v>
      </c>
      <c r="AJ50" s="4" t="s">
        <v>327</v>
      </c>
      <c r="AM50" s="4">
        <v>0</v>
      </c>
      <c r="AO50" s="10">
        <v>42005</v>
      </c>
      <c r="AP50" s="4">
        <v>1</v>
      </c>
      <c r="AR50" s="4">
        <v>0</v>
      </c>
      <c r="AS50" s="4" t="s">
        <v>1640</v>
      </c>
      <c r="AT50" s="4">
        <v>0</v>
      </c>
    </row>
    <row r="51" spans="1:46">
      <c r="A51" s="4">
        <v>723</v>
      </c>
      <c r="B51" s="4">
        <v>1</v>
      </c>
      <c r="C51" s="4" t="s">
        <v>1737</v>
      </c>
      <c r="D51" s="4" t="s">
        <v>97</v>
      </c>
      <c r="E51" s="4">
        <v>1543.9024390243903</v>
      </c>
      <c r="F51" s="4">
        <v>1</v>
      </c>
      <c r="I51" s="4">
        <v>0</v>
      </c>
      <c r="Z51" s="4" t="s">
        <v>80</v>
      </c>
      <c r="AD51" s="4" t="s">
        <v>1738</v>
      </c>
      <c r="AE51" s="4" t="s">
        <v>2192</v>
      </c>
      <c r="AF51" s="4" t="s">
        <v>1739</v>
      </c>
      <c r="AG51" s="4" t="s">
        <v>1740</v>
      </c>
      <c r="AH51" s="4" t="s">
        <v>1741</v>
      </c>
      <c r="AI51" s="4" t="s">
        <v>1740</v>
      </c>
      <c r="AJ51" s="4" t="s">
        <v>360</v>
      </c>
      <c r="AM51" s="4">
        <v>0</v>
      </c>
      <c r="AO51" s="10">
        <v>43191</v>
      </c>
      <c r="AP51" s="4">
        <v>1</v>
      </c>
      <c r="AR51" s="4">
        <v>0</v>
      </c>
      <c r="AS51" s="4" t="s">
        <v>1742</v>
      </c>
      <c r="AT51" s="4">
        <v>0</v>
      </c>
    </row>
    <row r="52" spans="1:46">
      <c r="A52" s="4">
        <v>724</v>
      </c>
      <c r="B52" s="4">
        <v>0</v>
      </c>
      <c r="C52" s="4" t="s">
        <v>1743</v>
      </c>
      <c r="D52" s="4" t="s">
        <v>97</v>
      </c>
      <c r="E52" s="4">
        <v>1543.9024390243903</v>
      </c>
      <c r="F52" s="4">
        <v>1</v>
      </c>
      <c r="I52" s="4">
        <v>0</v>
      </c>
      <c r="Z52" s="4" t="s">
        <v>80</v>
      </c>
      <c r="AD52" s="4" t="s">
        <v>1744</v>
      </c>
      <c r="AE52" s="4" t="s">
        <v>2193</v>
      </c>
      <c r="AF52" s="4" t="s">
        <v>1745</v>
      </c>
      <c r="AG52" s="4" t="s">
        <v>1746</v>
      </c>
      <c r="AH52" s="4" t="s">
        <v>1747</v>
      </c>
      <c r="AI52" s="4" t="s">
        <v>1746</v>
      </c>
      <c r="AJ52" s="4" t="s">
        <v>460</v>
      </c>
      <c r="AM52" s="4">
        <v>0</v>
      </c>
      <c r="AO52" s="10">
        <v>43191</v>
      </c>
      <c r="AP52" s="4">
        <v>1</v>
      </c>
      <c r="AR52" s="4">
        <v>0</v>
      </c>
      <c r="AS52" s="4" t="s">
        <v>1748</v>
      </c>
      <c r="AT52" s="4">
        <v>0</v>
      </c>
    </row>
    <row r="53" spans="1:46">
      <c r="A53" s="4">
        <v>725</v>
      </c>
      <c r="B53" s="4">
        <v>1</v>
      </c>
      <c r="C53" s="4" t="s">
        <v>1749</v>
      </c>
      <c r="D53" s="4" t="s">
        <v>97</v>
      </c>
      <c r="E53" s="4">
        <v>1543.9024390243903</v>
      </c>
      <c r="F53" s="4">
        <v>1</v>
      </c>
      <c r="I53" s="4">
        <v>0</v>
      </c>
      <c r="Z53" s="4" t="s">
        <v>80</v>
      </c>
      <c r="AD53" s="4" t="s">
        <v>1750</v>
      </c>
      <c r="AE53" s="4" t="s">
        <v>2194</v>
      </c>
      <c r="AF53" s="4" t="s">
        <v>1751</v>
      </c>
      <c r="AG53" s="4" t="s">
        <v>1752</v>
      </c>
      <c r="AH53" s="4" t="s">
        <v>1753</v>
      </c>
      <c r="AI53" s="4" t="s">
        <v>1752</v>
      </c>
      <c r="AJ53" s="4" t="s">
        <v>363</v>
      </c>
      <c r="AM53" s="4">
        <v>0</v>
      </c>
      <c r="AO53" s="10">
        <v>43191</v>
      </c>
      <c r="AP53" s="4">
        <v>1</v>
      </c>
      <c r="AR53" s="4">
        <v>0</v>
      </c>
      <c r="AS53" s="4" t="s">
        <v>1754</v>
      </c>
      <c r="AT53" s="4">
        <v>0</v>
      </c>
    </row>
    <row r="54" spans="1:46">
      <c r="A54" s="4">
        <v>726</v>
      </c>
      <c r="B54" s="4">
        <v>0</v>
      </c>
      <c r="C54" s="4" t="s">
        <v>1755</v>
      </c>
      <c r="D54" s="4" t="s">
        <v>97</v>
      </c>
      <c r="E54" s="4">
        <v>1543.9024390243903</v>
      </c>
      <c r="F54" s="4">
        <v>1</v>
      </c>
      <c r="I54" s="4">
        <v>0</v>
      </c>
      <c r="Z54" s="4" t="s">
        <v>80</v>
      </c>
      <c r="AD54" s="4" t="s">
        <v>1756</v>
      </c>
      <c r="AE54" s="4" t="s">
        <v>2195</v>
      </c>
      <c r="AF54" s="4" t="s">
        <v>1757</v>
      </c>
      <c r="AG54" s="4" t="s">
        <v>1758</v>
      </c>
      <c r="AH54" s="4" t="s">
        <v>1759</v>
      </c>
      <c r="AI54" s="4" t="s">
        <v>1758</v>
      </c>
      <c r="AJ54" s="4" t="s">
        <v>365</v>
      </c>
      <c r="AM54" s="4">
        <v>0</v>
      </c>
      <c r="AO54" s="10">
        <v>43191</v>
      </c>
      <c r="AP54" s="4">
        <v>1</v>
      </c>
      <c r="AR54" s="4">
        <v>0</v>
      </c>
      <c r="AS54" s="4" t="s">
        <v>1760</v>
      </c>
      <c r="AT54" s="4">
        <v>0</v>
      </c>
    </row>
    <row r="55" spans="1:46">
      <c r="A55" s="4">
        <v>727</v>
      </c>
      <c r="B55" s="4">
        <v>0</v>
      </c>
      <c r="C55" s="4" t="s">
        <v>1761</v>
      </c>
      <c r="D55" s="4" t="s">
        <v>97</v>
      </c>
      <c r="E55" s="4">
        <v>1543.9024390243903</v>
      </c>
      <c r="F55" s="4">
        <v>1</v>
      </c>
      <c r="I55" s="4">
        <v>0</v>
      </c>
      <c r="Z55" s="4" t="s">
        <v>80</v>
      </c>
      <c r="AD55" s="4" t="s">
        <v>1762</v>
      </c>
      <c r="AE55" s="4" t="s">
        <v>2196</v>
      </c>
      <c r="AF55" s="4" t="s">
        <v>1763</v>
      </c>
      <c r="AG55" s="4" t="s">
        <v>1764</v>
      </c>
      <c r="AH55" s="4" t="s">
        <v>1765</v>
      </c>
      <c r="AI55" s="4" t="s">
        <v>1764</v>
      </c>
      <c r="AJ55" s="4" t="s">
        <v>367</v>
      </c>
      <c r="AM55" s="4">
        <v>0</v>
      </c>
      <c r="AO55" s="10">
        <v>43191</v>
      </c>
      <c r="AP55" s="4">
        <v>1</v>
      </c>
      <c r="AR55" s="4">
        <v>0</v>
      </c>
      <c r="AS55" s="4" t="s">
        <v>1766</v>
      </c>
      <c r="AT55" s="4">
        <v>0</v>
      </c>
    </row>
    <row r="56" spans="1:46">
      <c r="A56" s="4">
        <v>728</v>
      </c>
      <c r="B56" s="4">
        <v>0</v>
      </c>
      <c r="C56" s="4" t="s">
        <v>1767</v>
      </c>
      <c r="D56" s="4" t="s">
        <v>97</v>
      </c>
      <c r="E56" s="4">
        <v>1543.9024390243903</v>
      </c>
      <c r="F56" s="4">
        <v>1</v>
      </c>
      <c r="I56" s="4">
        <v>0</v>
      </c>
      <c r="Z56" s="4" t="s">
        <v>80</v>
      </c>
      <c r="AD56" s="4" t="s">
        <v>1768</v>
      </c>
      <c r="AE56" s="4" t="s">
        <v>2197</v>
      </c>
      <c r="AF56" s="4" t="s">
        <v>1769</v>
      </c>
      <c r="AG56" s="4" t="s">
        <v>1770</v>
      </c>
      <c r="AH56" s="4" t="s">
        <v>1771</v>
      </c>
      <c r="AI56" s="4" t="s">
        <v>1770</v>
      </c>
      <c r="AJ56" s="4" t="s">
        <v>565</v>
      </c>
      <c r="AM56" s="4">
        <v>0</v>
      </c>
      <c r="AO56" s="10">
        <v>44256</v>
      </c>
      <c r="AP56" s="4">
        <v>1</v>
      </c>
      <c r="AR56" s="4">
        <v>0</v>
      </c>
      <c r="AS56" s="4" t="s">
        <v>1772</v>
      </c>
      <c r="AT56" s="4">
        <v>0</v>
      </c>
    </row>
    <row r="57" spans="1:46">
      <c r="A57" s="4">
        <v>480</v>
      </c>
      <c r="B57" s="4">
        <v>1</v>
      </c>
      <c r="C57" s="4" t="s">
        <v>1609</v>
      </c>
      <c r="D57" s="4" t="s">
        <v>97</v>
      </c>
      <c r="E57" s="4">
        <v>1381.30081300813</v>
      </c>
      <c r="F57" s="4">
        <v>1</v>
      </c>
      <c r="I57" s="4">
        <v>300</v>
      </c>
      <c r="Z57" s="4" t="s">
        <v>80</v>
      </c>
      <c r="AD57" s="4" t="s">
        <v>1610</v>
      </c>
      <c r="AE57" s="4" t="s">
        <v>2198</v>
      </c>
      <c r="AF57" s="4" t="s">
        <v>620</v>
      </c>
      <c r="AG57" s="4" t="s">
        <v>1611</v>
      </c>
      <c r="AH57" s="4" t="s">
        <v>1612</v>
      </c>
      <c r="AI57" s="4" t="s">
        <v>1611</v>
      </c>
      <c r="AJ57" s="4" t="s">
        <v>117</v>
      </c>
      <c r="AM57" s="4">
        <v>0</v>
      </c>
      <c r="AO57" s="10">
        <v>42005</v>
      </c>
      <c r="AP57" s="4">
        <v>1</v>
      </c>
      <c r="AR57" s="4">
        <v>0</v>
      </c>
      <c r="AS57" s="4" t="s">
        <v>1613</v>
      </c>
      <c r="AT57" s="4">
        <v>0</v>
      </c>
    </row>
    <row r="58" spans="1:46">
      <c r="A58" s="4">
        <v>481</v>
      </c>
      <c r="B58" s="4">
        <v>1</v>
      </c>
      <c r="C58" s="4" t="s">
        <v>1614</v>
      </c>
      <c r="D58" s="4" t="s">
        <v>97</v>
      </c>
      <c r="E58" s="4">
        <v>1381.30081300813</v>
      </c>
      <c r="F58" s="4">
        <v>1</v>
      </c>
      <c r="I58" s="4">
        <v>300</v>
      </c>
      <c r="Z58" s="4" t="s">
        <v>80</v>
      </c>
      <c r="AD58" s="4" t="s">
        <v>1615</v>
      </c>
      <c r="AE58" s="4" t="s">
        <v>2199</v>
      </c>
      <c r="AF58" s="4" t="s">
        <v>621</v>
      </c>
      <c r="AG58" s="4" t="s">
        <v>1616</v>
      </c>
      <c r="AH58" s="4" t="s">
        <v>1617</v>
      </c>
      <c r="AI58" s="4" t="s">
        <v>1616</v>
      </c>
      <c r="AJ58" s="4" t="s">
        <v>118</v>
      </c>
      <c r="AM58" s="4">
        <v>0</v>
      </c>
      <c r="AO58" s="10">
        <v>42005</v>
      </c>
      <c r="AP58" s="4">
        <v>1</v>
      </c>
      <c r="AR58" s="4">
        <v>0</v>
      </c>
      <c r="AS58" s="4" t="s">
        <v>1618</v>
      </c>
      <c r="AT58" s="4">
        <v>0</v>
      </c>
    </row>
    <row r="59" spans="1:46">
      <c r="A59" s="4">
        <v>482</v>
      </c>
      <c r="B59" s="4">
        <v>1</v>
      </c>
      <c r="C59" s="4" t="s">
        <v>1619</v>
      </c>
      <c r="D59" s="4" t="s">
        <v>97</v>
      </c>
      <c r="E59" s="4">
        <v>1381.30081300813</v>
      </c>
      <c r="F59" s="4">
        <v>1</v>
      </c>
      <c r="I59" s="4">
        <v>300</v>
      </c>
      <c r="Z59" s="4" t="s">
        <v>80</v>
      </c>
      <c r="AD59" s="4" t="s">
        <v>1620</v>
      </c>
      <c r="AE59" s="4" t="s">
        <v>2200</v>
      </c>
      <c r="AF59" s="4" t="s">
        <v>622</v>
      </c>
      <c r="AG59" s="4" t="s">
        <v>1621</v>
      </c>
      <c r="AH59" s="4" t="s">
        <v>1622</v>
      </c>
      <c r="AI59" s="4" t="s">
        <v>1621</v>
      </c>
      <c r="AJ59" s="4" t="s">
        <v>119</v>
      </c>
      <c r="AM59" s="4">
        <v>0</v>
      </c>
      <c r="AO59" s="10">
        <v>42005</v>
      </c>
      <c r="AP59" s="4">
        <v>1</v>
      </c>
      <c r="AR59" s="4">
        <v>0</v>
      </c>
      <c r="AS59" s="4" t="s">
        <v>1623</v>
      </c>
      <c r="AT59" s="4">
        <v>0</v>
      </c>
    </row>
    <row r="60" spans="1:46">
      <c r="A60" s="4">
        <v>483</v>
      </c>
      <c r="B60" s="4">
        <v>0</v>
      </c>
      <c r="C60" s="4" t="s">
        <v>1624</v>
      </c>
      <c r="D60" s="4" t="s">
        <v>97</v>
      </c>
      <c r="E60" s="4">
        <v>1381.30081300813</v>
      </c>
      <c r="F60" s="4">
        <v>1</v>
      </c>
      <c r="I60" s="4">
        <v>0</v>
      </c>
      <c r="Z60" s="4" t="s">
        <v>80</v>
      </c>
      <c r="AD60" s="4" t="s">
        <v>1625</v>
      </c>
      <c r="AE60" s="4" t="s">
        <v>2201</v>
      </c>
      <c r="AF60" s="4" t="s">
        <v>623</v>
      </c>
      <c r="AG60" s="4" t="s">
        <v>1626</v>
      </c>
      <c r="AH60" s="4" t="s">
        <v>1627</v>
      </c>
      <c r="AI60" s="4" t="s">
        <v>1626</v>
      </c>
      <c r="AJ60" s="4" t="s">
        <v>215</v>
      </c>
      <c r="AM60" s="4">
        <v>0</v>
      </c>
      <c r="AO60" s="10">
        <v>43191</v>
      </c>
      <c r="AP60" s="4">
        <v>1</v>
      </c>
      <c r="AR60" s="4">
        <v>0</v>
      </c>
      <c r="AS60" s="4" t="s">
        <v>1628</v>
      </c>
      <c r="AT60" s="4">
        <v>0</v>
      </c>
    </row>
    <row r="61" spans="1:46">
      <c r="A61" s="4">
        <v>490</v>
      </c>
      <c r="B61" s="4">
        <v>1</v>
      </c>
      <c r="C61" s="4" t="s">
        <v>1773</v>
      </c>
      <c r="D61" s="4" t="s">
        <v>86</v>
      </c>
      <c r="E61" s="4">
        <v>1218.69918699187</v>
      </c>
      <c r="F61" s="4">
        <v>1</v>
      </c>
      <c r="I61" s="4">
        <v>0</v>
      </c>
      <c r="Z61" s="4" t="s">
        <v>80</v>
      </c>
      <c r="AD61" s="4" t="s">
        <v>1774</v>
      </c>
      <c r="AE61" s="4" t="s">
        <v>2202</v>
      </c>
      <c r="AF61" s="4" t="s">
        <v>658</v>
      </c>
      <c r="AG61" s="4" t="s">
        <v>1775</v>
      </c>
      <c r="AH61" s="4" t="s">
        <v>1776</v>
      </c>
      <c r="AI61" s="4" t="s">
        <v>1775</v>
      </c>
      <c r="AJ61" s="4" t="s">
        <v>121</v>
      </c>
      <c r="AM61" s="4">
        <v>0</v>
      </c>
      <c r="AO61" s="10">
        <v>42005</v>
      </c>
      <c r="AP61" s="4">
        <v>1</v>
      </c>
      <c r="AR61" s="4">
        <v>0</v>
      </c>
      <c r="AS61" s="4" t="s">
        <v>1777</v>
      </c>
      <c r="AT61" s="4">
        <v>0</v>
      </c>
    </row>
    <row r="62" spans="1:46">
      <c r="A62" s="4">
        <v>491</v>
      </c>
      <c r="B62" s="4">
        <v>1</v>
      </c>
      <c r="C62" s="4" t="s">
        <v>1778</v>
      </c>
      <c r="D62" s="4" t="s">
        <v>86</v>
      </c>
      <c r="E62" s="4">
        <v>1218.69918699187</v>
      </c>
      <c r="F62" s="4">
        <v>1</v>
      </c>
      <c r="I62" s="4">
        <v>0</v>
      </c>
      <c r="Z62" s="4" t="s">
        <v>80</v>
      </c>
      <c r="AD62" s="4" t="s">
        <v>1779</v>
      </c>
      <c r="AE62" s="4" t="s">
        <v>2203</v>
      </c>
      <c r="AF62" s="4" t="s">
        <v>659</v>
      </c>
      <c r="AG62" s="4" t="s">
        <v>1780</v>
      </c>
      <c r="AH62" s="4" t="s">
        <v>1781</v>
      </c>
      <c r="AI62" s="4" t="s">
        <v>1780</v>
      </c>
      <c r="AJ62" s="4" t="s">
        <v>122</v>
      </c>
      <c r="AM62" s="4">
        <v>0</v>
      </c>
      <c r="AO62" s="10">
        <v>42005</v>
      </c>
      <c r="AP62" s="4">
        <v>1</v>
      </c>
      <c r="AR62" s="4">
        <v>0</v>
      </c>
      <c r="AS62" s="4" t="s">
        <v>1782</v>
      </c>
      <c r="AT62" s="4">
        <v>0</v>
      </c>
    </row>
    <row r="63" spans="1:46">
      <c r="A63" s="4">
        <v>492</v>
      </c>
      <c r="B63" s="4">
        <v>1</v>
      </c>
      <c r="C63" s="4" t="s">
        <v>1783</v>
      </c>
      <c r="D63" s="4" t="s">
        <v>86</v>
      </c>
      <c r="E63" s="4">
        <v>1218.69918699187</v>
      </c>
      <c r="F63" s="4">
        <v>1</v>
      </c>
      <c r="I63" s="4">
        <v>0</v>
      </c>
      <c r="Z63" s="4" t="s">
        <v>80</v>
      </c>
      <c r="AD63" s="4" t="s">
        <v>1784</v>
      </c>
      <c r="AE63" s="4" t="s">
        <v>2204</v>
      </c>
      <c r="AF63" s="4" t="s">
        <v>660</v>
      </c>
      <c r="AG63" s="4" t="s">
        <v>1785</v>
      </c>
      <c r="AH63" s="4" t="s">
        <v>1786</v>
      </c>
      <c r="AI63" s="4" t="s">
        <v>1785</v>
      </c>
      <c r="AJ63" s="4" t="s">
        <v>123</v>
      </c>
      <c r="AM63" s="4">
        <v>0</v>
      </c>
      <c r="AO63" s="10">
        <v>42005</v>
      </c>
      <c r="AP63" s="4">
        <v>1</v>
      </c>
      <c r="AR63" s="4">
        <v>0</v>
      </c>
      <c r="AS63" s="4" t="s">
        <v>1787</v>
      </c>
      <c r="AT63" s="4">
        <v>0</v>
      </c>
    </row>
    <row r="64" spans="1:46">
      <c r="A64" s="4">
        <v>493</v>
      </c>
      <c r="B64" s="4">
        <v>1</v>
      </c>
      <c r="C64" s="4" t="s">
        <v>1788</v>
      </c>
      <c r="D64" s="4" t="s">
        <v>86</v>
      </c>
      <c r="E64" s="4">
        <v>1218.69918699187</v>
      </c>
      <c r="F64" s="4">
        <v>1</v>
      </c>
      <c r="I64" s="4">
        <v>0</v>
      </c>
      <c r="Z64" s="4" t="s">
        <v>80</v>
      </c>
      <c r="AD64" s="4" t="s">
        <v>1789</v>
      </c>
      <c r="AE64" s="4" t="s">
        <v>2205</v>
      </c>
      <c r="AF64" s="4" t="s">
        <v>661</v>
      </c>
      <c r="AG64" s="4" t="s">
        <v>1790</v>
      </c>
      <c r="AH64" s="4" t="s">
        <v>1791</v>
      </c>
      <c r="AI64" s="4" t="s">
        <v>1790</v>
      </c>
      <c r="AJ64" s="4" t="s">
        <v>378</v>
      </c>
      <c r="AM64" s="4">
        <v>0</v>
      </c>
      <c r="AO64" s="10">
        <v>43191</v>
      </c>
      <c r="AP64" s="4">
        <v>1</v>
      </c>
      <c r="AR64" s="4">
        <v>0</v>
      </c>
      <c r="AS64" s="4" t="s">
        <v>1792</v>
      </c>
      <c r="AT64" s="4">
        <v>0</v>
      </c>
    </row>
    <row r="65" spans="1:46">
      <c r="A65" s="4">
        <v>494</v>
      </c>
      <c r="B65" s="4">
        <v>0</v>
      </c>
      <c r="C65" s="4" t="s">
        <v>1793</v>
      </c>
      <c r="D65" s="4" t="s">
        <v>86</v>
      </c>
      <c r="E65" s="4">
        <v>1218.69918699187</v>
      </c>
      <c r="F65" s="4">
        <v>1</v>
      </c>
      <c r="I65" s="4">
        <v>0</v>
      </c>
      <c r="Z65" s="4" t="s">
        <v>80</v>
      </c>
      <c r="AD65" s="4" t="s">
        <v>1794</v>
      </c>
      <c r="AE65" s="4" t="s">
        <v>2206</v>
      </c>
      <c r="AF65" s="4" t="s">
        <v>662</v>
      </c>
      <c r="AG65" s="4" t="s">
        <v>1795</v>
      </c>
      <c r="AH65" s="4" t="s">
        <v>1796</v>
      </c>
      <c r="AI65" s="4" t="s">
        <v>1795</v>
      </c>
      <c r="AJ65" s="4" t="s">
        <v>462</v>
      </c>
      <c r="AM65" s="4">
        <v>0</v>
      </c>
      <c r="AO65" s="10">
        <v>43191</v>
      </c>
      <c r="AP65" s="4">
        <v>1</v>
      </c>
      <c r="AR65" s="4">
        <v>0</v>
      </c>
      <c r="AS65" s="4" t="s">
        <v>1797</v>
      </c>
      <c r="AT65" s="4">
        <v>0</v>
      </c>
    </row>
    <row r="66" spans="1:46">
      <c r="A66" s="4">
        <v>495</v>
      </c>
      <c r="B66" s="4">
        <v>1</v>
      </c>
      <c r="C66" s="4" t="s">
        <v>1798</v>
      </c>
      <c r="D66" s="4" t="s">
        <v>86</v>
      </c>
      <c r="E66" s="4">
        <v>1218.69918699187</v>
      </c>
      <c r="F66" s="4">
        <v>1</v>
      </c>
      <c r="I66" s="4">
        <v>0</v>
      </c>
      <c r="Z66" s="4" t="s">
        <v>80</v>
      </c>
      <c r="AD66" s="4" t="s">
        <v>1799</v>
      </c>
      <c r="AE66" s="4" t="s">
        <v>2207</v>
      </c>
      <c r="AF66" s="4" t="s">
        <v>663</v>
      </c>
      <c r="AG66" s="4" t="s">
        <v>1800</v>
      </c>
      <c r="AH66" s="4" t="s">
        <v>1801</v>
      </c>
      <c r="AI66" s="4" t="s">
        <v>1800</v>
      </c>
      <c r="AJ66" s="4" t="s">
        <v>381</v>
      </c>
      <c r="AM66" s="4">
        <v>0</v>
      </c>
      <c r="AO66" s="10">
        <v>43191</v>
      </c>
      <c r="AP66" s="4">
        <v>1</v>
      </c>
      <c r="AR66" s="4">
        <v>0</v>
      </c>
      <c r="AS66" s="4" t="s">
        <v>1802</v>
      </c>
      <c r="AT66" s="4">
        <v>0</v>
      </c>
    </row>
    <row r="67" spans="1:46">
      <c r="A67" s="4">
        <v>496</v>
      </c>
      <c r="B67" s="4">
        <v>0</v>
      </c>
      <c r="C67" s="4" t="s">
        <v>1803</v>
      </c>
      <c r="D67" s="4" t="s">
        <v>86</v>
      </c>
      <c r="E67" s="4">
        <v>1218.69918699187</v>
      </c>
      <c r="F67" s="4">
        <v>1</v>
      </c>
      <c r="I67" s="4">
        <v>0</v>
      </c>
      <c r="Z67" s="4" t="s">
        <v>80</v>
      </c>
      <c r="AD67" s="4" t="s">
        <v>1804</v>
      </c>
      <c r="AE67" s="4" t="s">
        <v>2208</v>
      </c>
      <c r="AF67" s="4" t="s">
        <v>664</v>
      </c>
      <c r="AG67" s="4" t="s">
        <v>1805</v>
      </c>
      <c r="AH67" s="4" t="s">
        <v>1806</v>
      </c>
      <c r="AI67" s="4" t="s">
        <v>1805</v>
      </c>
      <c r="AJ67" s="4" t="s">
        <v>383</v>
      </c>
      <c r="AM67" s="4">
        <v>0</v>
      </c>
      <c r="AO67" s="10">
        <v>43191</v>
      </c>
      <c r="AP67" s="4">
        <v>1</v>
      </c>
      <c r="AR67" s="4">
        <v>0</v>
      </c>
      <c r="AS67" s="4" t="s">
        <v>1807</v>
      </c>
      <c r="AT67" s="4">
        <v>0</v>
      </c>
    </row>
    <row r="68" spans="1:46">
      <c r="A68" s="4">
        <v>497</v>
      </c>
      <c r="B68" s="4">
        <v>0</v>
      </c>
      <c r="C68" s="4" t="s">
        <v>1808</v>
      </c>
      <c r="D68" s="4" t="s">
        <v>86</v>
      </c>
      <c r="E68" s="4">
        <v>1218.69918699187</v>
      </c>
      <c r="F68" s="4">
        <v>1</v>
      </c>
      <c r="I68" s="4">
        <v>0</v>
      </c>
      <c r="Z68" s="4" t="s">
        <v>80</v>
      </c>
      <c r="AD68" s="4" t="s">
        <v>1809</v>
      </c>
      <c r="AE68" s="4" t="s">
        <v>2209</v>
      </c>
      <c r="AF68" s="4" t="s">
        <v>665</v>
      </c>
      <c r="AG68" s="4" t="s">
        <v>1810</v>
      </c>
      <c r="AH68" s="4" t="s">
        <v>1811</v>
      </c>
      <c r="AI68" s="4" t="s">
        <v>1810</v>
      </c>
      <c r="AJ68" s="4" t="s">
        <v>385</v>
      </c>
      <c r="AM68" s="4">
        <v>0</v>
      </c>
      <c r="AO68" s="10">
        <v>43191</v>
      </c>
      <c r="AP68" s="4">
        <v>1</v>
      </c>
      <c r="AR68" s="4">
        <v>0</v>
      </c>
      <c r="AS68" s="4" t="s">
        <v>1812</v>
      </c>
      <c r="AT68" s="4">
        <v>0</v>
      </c>
    </row>
    <row r="69" spans="1:46">
      <c r="A69" s="4">
        <v>500</v>
      </c>
      <c r="B69" s="4">
        <v>1</v>
      </c>
      <c r="C69" s="4" t="s">
        <v>1549</v>
      </c>
      <c r="D69" s="4" t="s">
        <v>86</v>
      </c>
      <c r="E69" s="4">
        <v>1381.30081300813</v>
      </c>
      <c r="F69" s="4">
        <v>1</v>
      </c>
      <c r="I69" s="4">
        <v>400</v>
      </c>
      <c r="Z69" s="4" t="s">
        <v>80</v>
      </c>
      <c r="AD69" s="4" t="s">
        <v>1550</v>
      </c>
      <c r="AE69" s="4" t="s">
        <v>2210</v>
      </c>
      <c r="AF69" s="4" t="s">
        <v>666</v>
      </c>
      <c r="AG69" s="4" t="s">
        <v>1551</v>
      </c>
      <c r="AH69" s="4" t="s">
        <v>1552</v>
      </c>
      <c r="AI69" s="4" t="s">
        <v>1551</v>
      </c>
      <c r="AJ69" s="4" t="s">
        <v>124</v>
      </c>
      <c r="AM69" s="4">
        <v>0</v>
      </c>
      <c r="AO69" s="10">
        <v>42005</v>
      </c>
      <c r="AP69" s="4">
        <v>1</v>
      </c>
      <c r="AR69" s="4">
        <v>0</v>
      </c>
      <c r="AS69" s="4" t="s">
        <v>1553</v>
      </c>
      <c r="AT69" s="4">
        <v>0</v>
      </c>
    </row>
    <row r="70" spans="1:46">
      <c r="A70" s="4">
        <v>501</v>
      </c>
      <c r="B70" s="4">
        <v>1</v>
      </c>
      <c r="C70" s="4" t="s">
        <v>1813</v>
      </c>
      <c r="D70" s="4" t="s">
        <v>86</v>
      </c>
      <c r="E70" s="4">
        <v>1381.30081300813</v>
      </c>
      <c r="F70" s="4">
        <v>1</v>
      </c>
      <c r="I70" s="4">
        <v>0</v>
      </c>
      <c r="Z70" s="4" t="s">
        <v>80</v>
      </c>
      <c r="AD70" s="4" t="s">
        <v>1814</v>
      </c>
      <c r="AE70" s="4" t="s">
        <v>2211</v>
      </c>
      <c r="AF70" s="4" t="s">
        <v>667</v>
      </c>
      <c r="AG70" s="4" t="s">
        <v>1815</v>
      </c>
      <c r="AH70" s="4" t="s">
        <v>1816</v>
      </c>
      <c r="AI70" s="4" t="s">
        <v>1815</v>
      </c>
      <c r="AJ70" s="4" t="s">
        <v>125</v>
      </c>
      <c r="AM70" s="4">
        <v>0</v>
      </c>
      <c r="AO70" s="10">
        <v>42005</v>
      </c>
      <c r="AP70" s="4">
        <v>1</v>
      </c>
      <c r="AR70" s="4">
        <v>0</v>
      </c>
      <c r="AS70" s="4" t="s">
        <v>1817</v>
      </c>
      <c r="AT70" s="4">
        <v>0</v>
      </c>
    </row>
    <row r="71" spans="1:46">
      <c r="A71" s="4">
        <v>502</v>
      </c>
      <c r="B71" s="4">
        <v>1</v>
      </c>
      <c r="C71" s="4" t="s">
        <v>1554</v>
      </c>
      <c r="D71" s="4" t="s">
        <v>86</v>
      </c>
      <c r="E71" s="4">
        <v>1381.30081300813</v>
      </c>
      <c r="F71" s="4">
        <v>1</v>
      </c>
      <c r="I71" s="4">
        <v>400</v>
      </c>
      <c r="Z71" s="4" t="s">
        <v>80</v>
      </c>
      <c r="AD71" s="4" t="s">
        <v>1555</v>
      </c>
      <c r="AE71" s="4" t="s">
        <v>2212</v>
      </c>
      <c r="AF71" s="4" t="s">
        <v>668</v>
      </c>
      <c r="AG71" s="4" t="s">
        <v>1556</v>
      </c>
      <c r="AH71" s="4" t="s">
        <v>1557</v>
      </c>
      <c r="AI71" s="4" t="s">
        <v>1556</v>
      </c>
      <c r="AJ71" s="4" t="s">
        <v>126</v>
      </c>
      <c r="AM71" s="4">
        <v>0</v>
      </c>
      <c r="AO71" s="10">
        <v>42005</v>
      </c>
      <c r="AP71" s="4">
        <v>1</v>
      </c>
      <c r="AR71" s="4">
        <v>0</v>
      </c>
      <c r="AS71" s="4" t="s">
        <v>1558</v>
      </c>
      <c r="AT71" s="4">
        <v>0</v>
      </c>
    </row>
    <row r="72" spans="1:46">
      <c r="A72" s="4">
        <v>503</v>
      </c>
      <c r="B72" s="4">
        <v>1</v>
      </c>
      <c r="C72" s="4" t="s">
        <v>1559</v>
      </c>
      <c r="D72" s="4" t="s">
        <v>86</v>
      </c>
      <c r="E72" s="4">
        <v>1381.30081300813</v>
      </c>
      <c r="F72" s="4">
        <v>1</v>
      </c>
      <c r="I72" s="4">
        <v>400</v>
      </c>
      <c r="Z72" s="4" t="s">
        <v>80</v>
      </c>
      <c r="AD72" s="4" t="s">
        <v>1560</v>
      </c>
      <c r="AE72" s="4" t="s">
        <v>2213</v>
      </c>
      <c r="AF72" s="4" t="s">
        <v>669</v>
      </c>
      <c r="AG72" s="4" t="s">
        <v>1561</v>
      </c>
      <c r="AH72" s="4" t="s">
        <v>1562</v>
      </c>
      <c r="AI72" s="4" t="s">
        <v>1561</v>
      </c>
      <c r="AJ72" s="4" t="s">
        <v>127</v>
      </c>
      <c r="AM72" s="4">
        <v>0</v>
      </c>
      <c r="AO72" s="10">
        <v>42005</v>
      </c>
      <c r="AP72" s="4">
        <v>1</v>
      </c>
      <c r="AR72" s="4">
        <v>0</v>
      </c>
      <c r="AS72" s="4" t="s">
        <v>1563</v>
      </c>
      <c r="AT72" s="4">
        <v>0</v>
      </c>
    </row>
    <row r="73" spans="1:46">
      <c r="A73" s="4">
        <v>504</v>
      </c>
      <c r="B73" s="4">
        <v>1</v>
      </c>
      <c r="C73" s="4" t="s">
        <v>1564</v>
      </c>
      <c r="D73" s="4" t="s">
        <v>86</v>
      </c>
      <c r="E73" s="4">
        <v>1381.30081300813</v>
      </c>
      <c r="F73" s="4">
        <v>1</v>
      </c>
      <c r="I73" s="4">
        <v>400</v>
      </c>
      <c r="Z73" s="4" t="s">
        <v>80</v>
      </c>
      <c r="AD73" s="4" t="s">
        <v>1565</v>
      </c>
      <c r="AE73" s="4" t="s">
        <v>2214</v>
      </c>
      <c r="AF73" s="4" t="s">
        <v>670</v>
      </c>
      <c r="AG73" s="4" t="s">
        <v>1566</v>
      </c>
      <c r="AH73" s="4" t="s">
        <v>1567</v>
      </c>
      <c r="AI73" s="4" t="s">
        <v>1566</v>
      </c>
      <c r="AJ73" s="4" t="s">
        <v>220</v>
      </c>
      <c r="AM73" s="4">
        <v>0</v>
      </c>
      <c r="AO73" s="10">
        <v>42005</v>
      </c>
      <c r="AP73" s="4">
        <v>1</v>
      </c>
      <c r="AR73" s="4">
        <v>0</v>
      </c>
      <c r="AS73" s="4" t="s">
        <v>1568</v>
      </c>
      <c r="AT73" s="4">
        <v>0</v>
      </c>
    </row>
    <row r="74" spans="1:46">
      <c r="A74" s="4">
        <v>505</v>
      </c>
      <c r="B74" s="4">
        <v>1</v>
      </c>
      <c r="C74" s="4" t="s">
        <v>1818</v>
      </c>
      <c r="D74" s="4" t="s">
        <v>86</v>
      </c>
      <c r="E74" s="4">
        <v>1381.30081300813</v>
      </c>
      <c r="F74" s="4">
        <v>1</v>
      </c>
      <c r="I74" s="4">
        <v>0</v>
      </c>
      <c r="Z74" s="4" t="s">
        <v>80</v>
      </c>
      <c r="AD74" s="4" t="s">
        <v>1819</v>
      </c>
      <c r="AE74" s="4" t="s">
        <v>2215</v>
      </c>
      <c r="AF74" s="4" t="s">
        <v>671</v>
      </c>
      <c r="AG74" s="4" t="s">
        <v>1820</v>
      </c>
      <c r="AH74" s="4" t="s">
        <v>1821</v>
      </c>
      <c r="AI74" s="4" t="s">
        <v>1820</v>
      </c>
      <c r="AJ74" s="4" t="s">
        <v>387</v>
      </c>
      <c r="AM74" s="4">
        <v>0</v>
      </c>
      <c r="AO74" s="10">
        <v>43191</v>
      </c>
      <c r="AP74" s="4">
        <v>1</v>
      </c>
      <c r="AR74" s="4">
        <v>0</v>
      </c>
      <c r="AS74" s="4" t="s">
        <v>1822</v>
      </c>
      <c r="AT74" s="4">
        <v>0</v>
      </c>
    </row>
    <row r="75" spans="1:46">
      <c r="A75" s="4">
        <v>506</v>
      </c>
      <c r="B75" s="4">
        <v>0</v>
      </c>
      <c r="C75" s="4" t="s">
        <v>1823</v>
      </c>
      <c r="D75" s="4" t="s">
        <v>86</v>
      </c>
      <c r="E75" s="4">
        <v>1381.30081300813</v>
      </c>
      <c r="F75" s="4">
        <v>1</v>
      </c>
      <c r="I75" s="4">
        <v>0</v>
      </c>
      <c r="Z75" s="4" t="s">
        <v>80</v>
      </c>
      <c r="AD75" s="4" t="s">
        <v>1824</v>
      </c>
      <c r="AE75" s="4" t="s">
        <v>2216</v>
      </c>
      <c r="AF75" s="4" t="s">
        <v>672</v>
      </c>
      <c r="AG75" s="4" t="s">
        <v>1825</v>
      </c>
      <c r="AH75" s="4" t="s">
        <v>1826</v>
      </c>
      <c r="AI75" s="4" t="s">
        <v>1825</v>
      </c>
      <c r="AJ75" s="4" t="s">
        <v>463</v>
      </c>
      <c r="AM75" s="4">
        <v>0</v>
      </c>
      <c r="AO75" s="10">
        <v>43191</v>
      </c>
      <c r="AP75" s="4">
        <v>1</v>
      </c>
      <c r="AR75" s="4">
        <v>0</v>
      </c>
      <c r="AS75" s="4" t="s">
        <v>1827</v>
      </c>
      <c r="AT75" s="4">
        <v>0</v>
      </c>
    </row>
    <row r="76" spans="1:46">
      <c r="A76" s="4">
        <v>507</v>
      </c>
      <c r="B76" s="4">
        <v>1</v>
      </c>
      <c r="C76" s="4" t="s">
        <v>1828</v>
      </c>
      <c r="D76" s="4" t="s">
        <v>86</v>
      </c>
      <c r="E76" s="4">
        <v>1381.30081300813</v>
      </c>
      <c r="F76" s="4">
        <v>1</v>
      </c>
      <c r="I76" s="4">
        <v>0</v>
      </c>
      <c r="Z76" s="4" t="s">
        <v>80</v>
      </c>
      <c r="AD76" s="4" t="s">
        <v>1829</v>
      </c>
      <c r="AE76" s="4" t="s">
        <v>2217</v>
      </c>
      <c r="AF76" s="4" t="s">
        <v>673</v>
      </c>
      <c r="AG76" s="4" t="s">
        <v>1830</v>
      </c>
      <c r="AH76" s="4" t="s">
        <v>1831</v>
      </c>
      <c r="AI76" s="4" t="s">
        <v>1830</v>
      </c>
      <c r="AJ76" s="4" t="s">
        <v>390</v>
      </c>
      <c r="AM76" s="4">
        <v>0</v>
      </c>
      <c r="AO76" s="10">
        <v>43191</v>
      </c>
      <c r="AP76" s="4">
        <v>1</v>
      </c>
      <c r="AR76" s="4">
        <v>0</v>
      </c>
      <c r="AS76" s="4" t="s">
        <v>1832</v>
      </c>
      <c r="AT76" s="4">
        <v>0</v>
      </c>
    </row>
    <row r="77" spans="1:46">
      <c r="A77" s="4">
        <v>508</v>
      </c>
      <c r="B77" s="4">
        <v>0</v>
      </c>
      <c r="C77" s="4" t="s">
        <v>1833</v>
      </c>
      <c r="D77" s="4" t="s">
        <v>86</v>
      </c>
      <c r="E77" s="4">
        <v>1381.30081300813</v>
      </c>
      <c r="F77" s="4">
        <v>1</v>
      </c>
      <c r="I77" s="4">
        <v>0</v>
      </c>
      <c r="Z77" s="4" t="s">
        <v>80</v>
      </c>
      <c r="AD77" s="4" t="s">
        <v>1834</v>
      </c>
      <c r="AE77" s="4" t="s">
        <v>2218</v>
      </c>
      <c r="AF77" s="4" t="s">
        <v>674</v>
      </c>
      <c r="AG77" s="4" t="s">
        <v>1835</v>
      </c>
      <c r="AH77" s="4" t="s">
        <v>1836</v>
      </c>
      <c r="AI77" s="4" t="s">
        <v>1835</v>
      </c>
      <c r="AJ77" s="4" t="s">
        <v>392</v>
      </c>
      <c r="AM77" s="4">
        <v>0</v>
      </c>
      <c r="AO77" s="10">
        <v>43191</v>
      </c>
      <c r="AP77" s="4">
        <v>1</v>
      </c>
      <c r="AR77" s="4">
        <v>0</v>
      </c>
      <c r="AS77" s="4" t="s">
        <v>1837</v>
      </c>
      <c r="AT77" s="4">
        <v>0</v>
      </c>
    </row>
    <row r="78" spans="1:46">
      <c r="A78" s="4">
        <v>509</v>
      </c>
      <c r="B78" s="4">
        <v>0</v>
      </c>
      <c r="C78" s="4" t="s">
        <v>1838</v>
      </c>
      <c r="D78" s="4" t="s">
        <v>86</v>
      </c>
      <c r="E78" s="4">
        <v>1381.30081300813</v>
      </c>
      <c r="F78" s="4">
        <v>1</v>
      </c>
      <c r="I78" s="4">
        <v>0</v>
      </c>
      <c r="Z78" s="4" t="s">
        <v>80</v>
      </c>
      <c r="AD78" s="4" t="s">
        <v>1839</v>
      </c>
      <c r="AE78" s="4" t="s">
        <v>2219</v>
      </c>
      <c r="AF78" s="4" t="s">
        <v>675</v>
      </c>
      <c r="AG78" s="4" t="s">
        <v>1840</v>
      </c>
      <c r="AH78" s="4" t="s">
        <v>1841</v>
      </c>
      <c r="AI78" s="4" t="s">
        <v>1840</v>
      </c>
      <c r="AJ78" s="4" t="s">
        <v>503</v>
      </c>
      <c r="AM78" s="4">
        <v>0</v>
      </c>
      <c r="AO78" s="10">
        <v>43191</v>
      </c>
      <c r="AP78" s="4">
        <v>1</v>
      </c>
      <c r="AR78" s="4">
        <v>0</v>
      </c>
      <c r="AS78" s="4" t="s">
        <v>1842</v>
      </c>
      <c r="AT78" s="4">
        <v>0</v>
      </c>
    </row>
    <row r="79" spans="1:46">
      <c r="A79" s="4">
        <v>510</v>
      </c>
      <c r="B79" s="4">
        <v>0</v>
      </c>
      <c r="C79" s="4" t="s">
        <v>1843</v>
      </c>
      <c r="D79" s="4" t="s">
        <v>86</v>
      </c>
      <c r="E79" s="4">
        <v>1381.30081300813</v>
      </c>
      <c r="F79" s="4">
        <v>1</v>
      </c>
      <c r="I79" s="4">
        <v>0</v>
      </c>
      <c r="Z79" s="4" t="s">
        <v>80</v>
      </c>
      <c r="AD79" s="4" t="s">
        <v>1844</v>
      </c>
      <c r="AE79" s="4" t="s">
        <v>2220</v>
      </c>
      <c r="AF79" s="4" t="s">
        <v>676</v>
      </c>
      <c r="AG79" s="4" t="s">
        <v>1845</v>
      </c>
      <c r="AH79" s="4" t="s">
        <v>1846</v>
      </c>
      <c r="AI79" s="4" t="s">
        <v>1845</v>
      </c>
      <c r="AJ79" s="4" t="s">
        <v>480</v>
      </c>
      <c r="AM79" s="4">
        <v>0</v>
      </c>
      <c r="AO79" s="10">
        <v>43525</v>
      </c>
      <c r="AP79" s="4">
        <v>1</v>
      </c>
      <c r="AR79" s="4">
        <v>0</v>
      </c>
      <c r="AS79" s="4" t="s">
        <v>1847</v>
      </c>
      <c r="AT79" s="4">
        <v>0</v>
      </c>
    </row>
    <row r="80" spans="1:46">
      <c r="A80" s="4">
        <v>511</v>
      </c>
      <c r="B80" s="4">
        <v>0</v>
      </c>
      <c r="C80" s="4" t="s">
        <v>1848</v>
      </c>
      <c r="D80" s="4" t="s">
        <v>86</v>
      </c>
      <c r="E80" s="4">
        <v>1381.30081300813</v>
      </c>
      <c r="F80" s="4">
        <v>1</v>
      </c>
      <c r="I80" s="4">
        <v>0</v>
      </c>
      <c r="Z80" s="4" t="s">
        <v>80</v>
      </c>
      <c r="AD80" s="4" t="s">
        <v>1849</v>
      </c>
      <c r="AE80" s="4" t="s">
        <v>2221</v>
      </c>
      <c r="AF80" s="4" t="s">
        <v>677</v>
      </c>
      <c r="AG80" s="4" t="s">
        <v>1850</v>
      </c>
      <c r="AH80" s="4" t="s">
        <v>1851</v>
      </c>
      <c r="AI80" s="4" t="s">
        <v>1850</v>
      </c>
      <c r="AJ80" s="4" t="s">
        <v>482</v>
      </c>
      <c r="AM80" s="4">
        <v>0</v>
      </c>
      <c r="AO80" s="10">
        <v>43525</v>
      </c>
      <c r="AP80" s="4">
        <v>1</v>
      </c>
      <c r="AR80" s="4">
        <v>0</v>
      </c>
      <c r="AS80" s="4" t="s">
        <v>1852</v>
      </c>
      <c r="AT80" s="4">
        <v>0</v>
      </c>
    </row>
    <row r="81" spans="1:46">
      <c r="A81" s="4">
        <v>519</v>
      </c>
      <c r="B81" s="4">
        <v>1</v>
      </c>
      <c r="C81" s="4" t="s">
        <v>1569</v>
      </c>
      <c r="D81" s="4" t="s">
        <v>97</v>
      </c>
      <c r="E81" s="4">
        <v>1381.30081300813</v>
      </c>
      <c r="F81" s="4">
        <v>1</v>
      </c>
      <c r="I81" s="4">
        <v>470</v>
      </c>
      <c r="Z81" s="4" t="s">
        <v>80</v>
      </c>
      <c r="AD81" s="4" t="s">
        <v>1570</v>
      </c>
      <c r="AE81" s="4" t="s">
        <v>2222</v>
      </c>
      <c r="AF81" s="4" t="s">
        <v>678</v>
      </c>
      <c r="AG81" s="4" t="s">
        <v>1571</v>
      </c>
      <c r="AH81" s="4" t="s">
        <v>1572</v>
      </c>
      <c r="AI81" s="4" t="s">
        <v>1571</v>
      </c>
      <c r="AJ81" s="4" t="s">
        <v>517</v>
      </c>
      <c r="AM81" s="4">
        <v>0</v>
      </c>
      <c r="AO81" s="10">
        <v>42005</v>
      </c>
      <c r="AP81" s="4">
        <v>1</v>
      </c>
      <c r="AR81" s="4">
        <v>0</v>
      </c>
      <c r="AS81" s="4" t="s">
        <v>1573</v>
      </c>
      <c r="AT81" s="4">
        <v>0</v>
      </c>
    </row>
    <row r="82" spans="1:46">
      <c r="A82" s="4">
        <v>520</v>
      </c>
      <c r="B82" s="4">
        <v>1</v>
      </c>
      <c r="C82" s="4" t="s">
        <v>1574</v>
      </c>
      <c r="D82" s="4" t="s">
        <v>97</v>
      </c>
      <c r="E82" s="4">
        <v>1381.30081300813</v>
      </c>
      <c r="F82" s="4">
        <v>1</v>
      </c>
      <c r="I82" s="4">
        <v>470</v>
      </c>
      <c r="Z82" s="4" t="s">
        <v>80</v>
      </c>
      <c r="AD82" s="4" t="s">
        <v>1575</v>
      </c>
      <c r="AE82" s="4" t="s">
        <v>2223</v>
      </c>
      <c r="AF82" s="4" t="s">
        <v>679</v>
      </c>
      <c r="AG82" s="4" t="s">
        <v>1576</v>
      </c>
      <c r="AH82" s="4" t="s">
        <v>1577</v>
      </c>
      <c r="AI82" s="4" t="s">
        <v>1576</v>
      </c>
      <c r="AJ82" s="4" t="s">
        <v>128</v>
      </c>
      <c r="AM82" s="4">
        <v>0</v>
      </c>
      <c r="AO82" s="10">
        <v>42005</v>
      </c>
      <c r="AP82" s="4">
        <v>1</v>
      </c>
      <c r="AR82" s="4">
        <v>0</v>
      </c>
      <c r="AS82" s="4" t="s">
        <v>1578</v>
      </c>
      <c r="AT82" s="4">
        <v>0</v>
      </c>
    </row>
    <row r="83" spans="1:46">
      <c r="A83" s="4">
        <v>521</v>
      </c>
      <c r="B83" s="4">
        <v>1</v>
      </c>
      <c r="C83" s="4" t="s">
        <v>1853</v>
      </c>
      <c r="D83" s="4" t="s">
        <v>97</v>
      </c>
      <c r="E83" s="4">
        <v>1381.30081300813</v>
      </c>
      <c r="F83" s="4">
        <v>1</v>
      </c>
      <c r="I83" s="4">
        <v>0</v>
      </c>
      <c r="Z83" s="4" t="s">
        <v>80</v>
      </c>
      <c r="AD83" s="4" t="s">
        <v>1854</v>
      </c>
      <c r="AE83" s="4" t="s">
        <v>2224</v>
      </c>
      <c r="AF83" s="4" t="s">
        <v>680</v>
      </c>
      <c r="AG83" s="4" t="s">
        <v>1855</v>
      </c>
      <c r="AH83" s="4" t="s">
        <v>1856</v>
      </c>
      <c r="AI83" s="4" t="s">
        <v>1855</v>
      </c>
      <c r="AJ83" s="4" t="s">
        <v>129</v>
      </c>
      <c r="AM83" s="4">
        <v>0</v>
      </c>
      <c r="AO83" s="10">
        <v>42005</v>
      </c>
      <c r="AP83" s="4">
        <v>1</v>
      </c>
      <c r="AR83" s="4">
        <v>0</v>
      </c>
      <c r="AS83" s="4" t="s">
        <v>1857</v>
      </c>
      <c r="AT83" s="4">
        <v>0</v>
      </c>
    </row>
    <row r="84" spans="1:46">
      <c r="A84" s="4">
        <v>522</v>
      </c>
      <c r="B84" s="4">
        <v>1</v>
      </c>
      <c r="C84" s="4" t="s">
        <v>1579</v>
      </c>
      <c r="D84" s="4" t="s">
        <v>97</v>
      </c>
      <c r="E84" s="4">
        <v>1381.30081300813</v>
      </c>
      <c r="F84" s="4">
        <v>1</v>
      </c>
      <c r="I84" s="4">
        <v>470</v>
      </c>
      <c r="Z84" s="4" t="s">
        <v>80</v>
      </c>
      <c r="AD84" s="4" t="s">
        <v>1580</v>
      </c>
      <c r="AE84" s="4" t="s">
        <v>2225</v>
      </c>
      <c r="AF84" s="4" t="s">
        <v>681</v>
      </c>
      <c r="AG84" s="4" t="s">
        <v>1581</v>
      </c>
      <c r="AH84" s="4" t="s">
        <v>1582</v>
      </c>
      <c r="AI84" s="4" t="s">
        <v>1581</v>
      </c>
      <c r="AJ84" s="4" t="s">
        <v>130</v>
      </c>
      <c r="AM84" s="4">
        <v>0</v>
      </c>
      <c r="AO84" s="10">
        <v>42005</v>
      </c>
      <c r="AP84" s="4">
        <v>1</v>
      </c>
      <c r="AR84" s="4">
        <v>0</v>
      </c>
      <c r="AS84" s="4" t="s">
        <v>1583</v>
      </c>
      <c r="AT84" s="4">
        <v>0</v>
      </c>
    </row>
    <row r="85" spans="1:46">
      <c r="A85" s="4">
        <v>523</v>
      </c>
      <c r="B85" s="4">
        <v>1</v>
      </c>
      <c r="C85" s="4" t="s">
        <v>1858</v>
      </c>
      <c r="D85" s="4" t="s">
        <v>97</v>
      </c>
      <c r="E85" s="4">
        <v>1381.30081300813</v>
      </c>
      <c r="F85" s="4">
        <v>1</v>
      </c>
      <c r="I85" s="4">
        <v>0</v>
      </c>
      <c r="Z85" s="4" t="s">
        <v>80</v>
      </c>
      <c r="AD85" s="4" t="s">
        <v>1859</v>
      </c>
      <c r="AE85" s="4" t="s">
        <v>2226</v>
      </c>
      <c r="AF85" s="4" t="s">
        <v>682</v>
      </c>
      <c r="AG85" s="4" t="s">
        <v>1860</v>
      </c>
      <c r="AH85" s="4" t="s">
        <v>1861</v>
      </c>
      <c r="AI85" s="4" t="s">
        <v>1860</v>
      </c>
      <c r="AJ85" s="4" t="s">
        <v>394</v>
      </c>
      <c r="AM85" s="4">
        <v>0</v>
      </c>
      <c r="AO85" s="10">
        <v>43191</v>
      </c>
      <c r="AP85" s="4">
        <v>1</v>
      </c>
      <c r="AR85" s="4">
        <v>0</v>
      </c>
      <c r="AS85" s="4" t="s">
        <v>1862</v>
      </c>
      <c r="AT85" s="4">
        <v>0</v>
      </c>
    </row>
    <row r="86" spans="1:46">
      <c r="A86" s="4">
        <v>524</v>
      </c>
      <c r="B86" s="4">
        <v>0</v>
      </c>
      <c r="C86" s="4" t="s">
        <v>1863</v>
      </c>
      <c r="D86" s="4" t="s">
        <v>97</v>
      </c>
      <c r="E86" s="4">
        <v>1381.30081300813</v>
      </c>
      <c r="F86" s="4">
        <v>1</v>
      </c>
      <c r="I86" s="4">
        <v>0</v>
      </c>
      <c r="Z86" s="4" t="s">
        <v>80</v>
      </c>
      <c r="AD86" s="4" t="s">
        <v>1864</v>
      </c>
      <c r="AE86" s="4" t="s">
        <v>2227</v>
      </c>
      <c r="AF86" s="4" t="s">
        <v>683</v>
      </c>
      <c r="AG86" s="4" t="s">
        <v>1865</v>
      </c>
      <c r="AH86" s="4" t="s">
        <v>1866</v>
      </c>
      <c r="AI86" s="4" t="s">
        <v>1865</v>
      </c>
      <c r="AJ86" s="4" t="s">
        <v>464</v>
      </c>
      <c r="AM86" s="4">
        <v>0</v>
      </c>
      <c r="AO86" s="10">
        <v>43191</v>
      </c>
      <c r="AP86" s="4">
        <v>1</v>
      </c>
      <c r="AR86" s="4">
        <v>0</v>
      </c>
      <c r="AS86" s="4" t="s">
        <v>1867</v>
      </c>
      <c r="AT86" s="4">
        <v>0</v>
      </c>
    </row>
    <row r="87" spans="1:46">
      <c r="A87" s="4">
        <v>525</v>
      </c>
      <c r="B87" s="4">
        <v>1</v>
      </c>
      <c r="C87" s="4" t="s">
        <v>1868</v>
      </c>
      <c r="D87" s="4" t="s">
        <v>97</v>
      </c>
      <c r="E87" s="4">
        <v>1381.30081300813</v>
      </c>
      <c r="F87" s="4">
        <v>1</v>
      </c>
      <c r="I87" s="4">
        <v>0</v>
      </c>
      <c r="Z87" s="4" t="s">
        <v>80</v>
      </c>
      <c r="AD87" s="4" t="s">
        <v>1869</v>
      </c>
      <c r="AE87" s="4" t="s">
        <v>2228</v>
      </c>
      <c r="AF87" s="4" t="s">
        <v>684</v>
      </c>
      <c r="AG87" s="4" t="s">
        <v>1870</v>
      </c>
      <c r="AH87" s="4" t="s">
        <v>1871</v>
      </c>
      <c r="AI87" s="4" t="s">
        <v>1870</v>
      </c>
      <c r="AJ87" s="4" t="s">
        <v>395</v>
      </c>
      <c r="AM87" s="4">
        <v>0</v>
      </c>
      <c r="AO87" s="10">
        <v>43191</v>
      </c>
      <c r="AP87" s="4">
        <v>1</v>
      </c>
      <c r="AR87" s="4">
        <v>0</v>
      </c>
      <c r="AS87" s="4" t="s">
        <v>1872</v>
      </c>
      <c r="AT87" s="4">
        <v>0</v>
      </c>
    </row>
    <row r="88" spans="1:46">
      <c r="A88" s="4">
        <v>526</v>
      </c>
      <c r="B88" s="4">
        <v>0</v>
      </c>
      <c r="C88" s="4" t="s">
        <v>1873</v>
      </c>
      <c r="D88" s="4" t="s">
        <v>97</v>
      </c>
      <c r="E88" s="4">
        <v>1381.30081300813</v>
      </c>
      <c r="F88" s="4">
        <v>1</v>
      </c>
      <c r="I88" s="4">
        <v>0</v>
      </c>
      <c r="Z88" s="4" t="s">
        <v>80</v>
      </c>
      <c r="AD88" s="4" t="s">
        <v>1874</v>
      </c>
      <c r="AE88" s="4" t="s">
        <v>2229</v>
      </c>
      <c r="AF88" s="4" t="s">
        <v>685</v>
      </c>
      <c r="AG88" s="4" t="s">
        <v>1875</v>
      </c>
      <c r="AH88" s="4" t="s">
        <v>1876</v>
      </c>
      <c r="AI88" s="4" t="s">
        <v>1875</v>
      </c>
      <c r="AJ88" s="4" t="s">
        <v>396</v>
      </c>
      <c r="AM88" s="4">
        <v>0</v>
      </c>
      <c r="AO88" s="10">
        <v>43191</v>
      </c>
      <c r="AP88" s="4">
        <v>1</v>
      </c>
      <c r="AR88" s="4">
        <v>0</v>
      </c>
      <c r="AS88" s="4" t="s">
        <v>1877</v>
      </c>
      <c r="AT88" s="4">
        <v>0</v>
      </c>
    </row>
    <row r="89" spans="1:46">
      <c r="A89" s="4">
        <v>527</v>
      </c>
      <c r="B89" s="4">
        <v>0</v>
      </c>
      <c r="C89" s="4" t="s">
        <v>1878</v>
      </c>
      <c r="D89" s="4" t="s">
        <v>97</v>
      </c>
      <c r="E89" s="4">
        <v>1381.30081300813</v>
      </c>
      <c r="F89" s="4">
        <v>1</v>
      </c>
      <c r="I89" s="4">
        <v>0</v>
      </c>
      <c r="Z89" s="4" t="s">
        <v>80</v>
      </c>
      <c r="AD89" s="4" t="s">
        <v>1879</v>
      </c>
      <c r="AE89" s="4" t="s">
        <v>2230</v>
      </c>
      <c r="AF89" s="4" t="s">
        <v>686</v>
      </c>
      <c r="AG89" s="4" t="s">
        <v>1880</v>
      </c>
      <c r="AH89" s="4" t="s">
        <v>1881</v>
      </c>
      <c r="AI89" s="4" t="s">
        <v>1880</v>
      </c>
      <c r="AJ89" s="4" t="s">
        <v>505</v>
      </c>
      <c r="AM89" s="4">
        <v>0</v>
      </c>
      <c r="AO89" s="10">
        <v>43191</v>
      </c>
      <c r="AP89" s="4">
        <v>1</v>
      </c>
      <c r="AR89" s="4">
        <v>0</v>
      </c>
      <c r="AS89" s="4" t="s">
        <v>1882</v>
      </c>
      <c r="AT89" s="4">
        <v>0</v>
      </c>
    </row>
    <row r="90" spans="1:46">
      <c r="A90" s="4">
        <v>528</v>
      </c>
      <c r="B90" s="4">
        <v>1</v>
      </c>
      <c r="C90" s="4" t="s">
        <v>1584</v>
      </c>
      <c r="D90" s="4" t="s">
        <v>97</v>
      </c>
      <c r="E90" s="4">
        <v>1381.30081300813</v>
      </c>
      <c r="F90" s="4">
        <v>1</v>
      </c>
      <c r="I90" s="4">
        <v>470</v>
      </c>
      <c r="Z90" s="4" t="s">
        <v>80</v>
      </c>
      <c r="AD90" s="4" t="s">
        <v>1585</v>
      </c>
      <c r="AE90" s="4" t="s">
        <v>2231</v>
      </c>
      <c r="AF90" s="4" t="s">
        <v>687</v>
      </c>
      <c r="AG90" s="4" t="s">
        <v>1586</v>
      </c>
      <c r="AH90" s="4" t="s">
        <v>1587</v>
      </c>
      <c r="AI90" s="4" t="s">
        <v>1586</v>
      </c>
      <c r="AJ90" s="4" t="s">
        <v>572</v>
      </c>
      <c r="AM90" s="4">
        <v>0</v>
      </c>
      <c r="AO90" s="10">
        <v>43525</v>
      </c>
      <c r="AP90" s="4">
        <v>1</v>
      </c>
      <c r="AR90" s="4">
        <v>0</v>
      </c>
      <c r="AS90" s="4" t="s">
        <v>1588</v>
      </c>
      <c r="AT90" s="4">
        <v>0</v>
      </c>
    </row>
    <row r="91" spans="1:46">
      <c r="A91" s="4">
        <v>529</v>
      </c>
      <c r="B91" s="4">
        <v>0</v>
      </c>
      <c r="C91" s="4" t="s">
        <v>1883</v>
      </c>
      <c r="D91" s="4" t="s">
        <v>97</v>
      </c>
      <c r="E91" s="4">
        <v>1381.30081300813</v>
      </c>
      <c r="F91" s="4">
        <v>1</v>
      </c>
      <c r="I91" s="4">
        <v>0</v>
      </c>
      <c r="Z91" s="4" t="s">
        <v>80</v>
      </c>
      <c r="AD91" s="4" t="s">
        <v>1884</v>
      </c>
      <c r="AE91" s="4" t="s">
        <v>2232</v>
      </c>
      <c r="AF91" s="4" t="s">
        <v>688</v>
      </c>
      <c r="AG91" s="4" t="s">
        <v>1885</v>
      </c>
      <c r="AH91" s="4" t="s">
        <v>1886</v>
      </c>
      <c r="AI91" s="4" t="s">
        <v>1885</v>
      </c>
      <c r="AJ91" s="4" t="s">
        <v>484</v>
      </c>
      <c r="AM91" s="4">
        <v>0</v>
      </c>
      <c r="AO91" s="10">
        <v>43525</v>
      </c>
      <c r="AP91" s="4">
        <v>1</v>
      </c>
      <c r="AR91" s="4">
        <v>0</v>
      </c>
      <c r="AS91" s="4" t="s">
        <v>1887</v>
      </c>
      <c r="AT91" s="4">
        <v>0</v>
      </c>
    </row>
    <row r="92" spans="1:46">
      <c r="A92" s="4">
        <v>570</v>
      </c>
      <c r="B92" s="4">
        <v>1</v>
      </c>
      <c r="C92" s="4" t="s">
        <v>1888</v>
      </c>
      <c r="D92" s="4" t="s">
        <v>86</v>
      </c>
      <c r="E92" s="4">
        <v>934.14634146341461</v>
      </c>
      <c r="F92" s="4">
        <v>1</v>
      </c>
      <c r="I92" s="4">
        <v>0</v>
      </c>
      <c r="Z92" s="4" t="s">
        <v>80</v>
      </c>
      <c r="AD92" s="4" t="s">
        <v>1889</v>
      </c>
      <c r="AE92" s="4" t="s">
        <v>1890</v>
      </c>
      <c r="AF92" s="4" t="s">
        <v>632</v>
      </c>
      <c r="AG92" s="4" t="s">
        <v>1891</v>
      </c>
      <c r="AH92" s="4" t="s">
        <v>1892</v>
      </c>
      <c r="AI92" s="4" t="s">
        <v>1891</v>
      </c>
      <c r="AJ92" s="4" t="s">
        <v>145</v>
      </c>
      <c r="AM92" s="4">
        <v>0</v>
      </c>
      <c r="AO92" s="10">
        <v>42005</v>
      </c>
      <c r="AP92" s="4">
        <v>1</v>
      </c>
      <c r="AR92" s="4">
        <v>0</v>
      </c>
      <c r="AS92" s="4" t="s">
        <v>1893</v>
      </c>
      <c r="AT92" s="4">
        <v>0</v>
      </c>
    </row>
    <row r="93" spans="1:46">
      <c r="A93" s="4">
        <v>571</v>
      </c>
      <c r="B93" s="4">
        <v>1</v>
      </c>
      <c r="C93" s="4" t="s">
        <v>1894</v>
      </c>
      <c r="D93" s="4" t="s">
        <v>86</v>
      </c>
      <c r="E93" s="4">
        <v>934.14634146341461</v>
      </c>
      <c r="F93" s="4">
        <v>1</v>
      </c>
      <c r="I93" s="4">
        <v>0</v>
      </c>
      <c r="Z93" s="4" t="s">
        <v>80</v>
      </c>
      <c r="AD93" s="4" t="s">
        <v>1895</v>
      </c>
      <c r="AE93" s="4" t="s">
        <v>1896</v>
      </c>
      <c r="AF93" s="4" t="s">
        <v>633</v>
      </c>
      <c r="AG93" s="4" t="s">
        <v>1897</v>
      </c>
      <c r="AH93" s="4" t="s">
        <v>1898</v>
      </c>
      <c r="AI93" s="4" t="s">
        <v>1897</v>
      </c>
      <c r="AJ93" s="4" t="s">
        <v>143</v>
      </c>
      <c r="AM93" s="4">
        <v>0</v>
      </c>
      <c r="AO93" s="10">
        <v>42005</v>
      </c>
      <c r="AP93" s="4">
        <v>1</v>
      </c>
      <c r="AR93" s="4">
        <v>0</v>
      </c>
      <c r="AS93" s="4" t="s">
        <v>1899</v>
      </c>
      <c r="AT93" s="4">
        <v>0</v>
      </c>
    </row>
    <row r="94" spans="1:46">
      <c r="A94" s="4">
        <v>572</v>
      </c>
      <c r="B94" s="4">
        <v>1</v>
      </c>
      <c r="C94" s="4" t="s">
        <v>1900</v>
      </c>
      <c r="D94" s="4" t="s">
        <v>86</v>
      </c>
      <c r="E94" s="4">
        <v>934.14634146341461</v>
      </c>
      <c r="F94" s="4">
        <v>1</v>
      </c>
      <c r="I94" s="4">
        <v>0</v>
      </c>
      <c r="Z94" s="4" t="s">
        <v>80</v>
      </c>
      <c r="AD94" s="4" t="s">
        <v>1901</v>
      </c>
      <c r="AE94" s="4" t="s">
        <v>1902</v>
      </c>
      <c r="AF94" s="4" t="s">
        <v>634</v>
      </c>
      <c r="AG94" s="4" t="s">
        <v>1903</v>
      </c>
      <c r="AH94" s="4" t="s">
        <v>1904</v>
      </c>
      <c r="AI94" s="4" t="s">
        <v>1903</v>
      </c>
      <c r="AJ94" s="4" t="s">
        <v>144</v>
      </c>
      <c r="AM94" s="4">
        <v>0</v>
      </c>
      <c r="AO94" s="10">
        <v>42005</v>
      </c>
      <c r="AP94" s="4">
        <v>1</v>
      </c>
      <c r="AR94" s="4">
        <v>0</v>
      </c>
      <c r="AS94" s="4" t="s">
        <v>1905</v>
      </c>
      <c r="AT94" s="4">
        <v>0</v>
      </c>
    </row>
    <row r="95" spans="1:46">
      <c r="A95" s="4">
        <v>573</v>
      </c>
      <c r="B95" s="4">
        <v>1</v>
      </c>
      <c r="C95" s="4" t="s">
        <v>1906</v>
      </c>
      <c r="D95" s="4" t="s">
        <v>86</v>
      </c>
      <c r="E95" s="4">
        <v>934.14634146341461</v>
      </c>
      <c r="F95" s="4">
        <v>1</v>
      </c>
      <c r="I95" s="4">
        <v>0</v>
      </c>
      <c r="Z95" s="4" t="s">
        <v>80</v>
      </c>
      <c r="AD95" s="4" t="s">
        <v>1907</v>
      </c>
      <c r="AE95" s="4" t="s">
        <v>1908</v>
      </c>
      <c r="AF95" s="4" t="s">
        <v>635</v>
      </c>
      <c r="AG95" s="4" t="s">
        <v>1909</v>
      </c>
      <c r="AH95" s="4" t="s">
        <v>1910</v>
      </c>
      <c r="AI95" s="4" t="s">
        <v>1909</v>
      </c>
      <c r="AJ95" s="4" t="s">
        <v>211</v>
      </c>
      <c r="AM95" s="4">
        <v>0</v>
      </c>
      <c r="AO95" s="10">
        <v>42005</v>
      </c>
      <c r="AP95" s="4">
        <v>1</v>
      </c>
      <c r="AR95" s="4">
        <v>0</v>
      </c>
      <c r="AS95" s="4" t="s">
        <v>1911</v>
      </c>
      <c r="AT95" s="4">
        <v>0</v>
      </c>
    </row>
    <row r="96" spans="1:46">
      <c r="A96" s="4">
        <v>580</v>
      </c>
      <c r="B96" s="4">
        <v>1</v>
      </c>
      <c r="C96" s="4" t="s">
        <v>1525</v>
      </c>
      <c r="D96" s="4" t="s">
        <v>86</v>
      </c>
      <c r="E96" s="4">
        <v>1218.69918699187</v>
      </c>
      <c r="F96" s="4">
        <v>1</v>
      </c>
      <c r="I96" s="4">
        <v>300</v>
      </c>
      <c r="Z96" s="4" t="s">
        <v>80</v>
      </c>
      <c r="AD96" s="4" t="s">
        <v>1526</v>
      </c>
      <c r="AE96" s="4" t="s">
        <v>1527</v>
      </c>
      <c r="AF96" s="4" t="s">
        <v>636</v>
      </c>
      <c r="AG96" s="4" t="s">
        <v>1528</v>
      </c>
      <c r="AH96" s="4" t="s">
        <v>1529</v>
      </c>
      <c r="AI96" s="4" t="s">
        <v>1528</v>
      </c>
      <c r="AJ96" s="4" t="s">
        <v>146</v>
      </c>
      <c r="AM96" s="4">
        <v>0</v>
      </c>
      <c r="AO96" s="10">
        <v>42005</v>
      </c>
      <c r="AP96" s="4">
        <v>1</v>
      </c>
      <c r="AR96" s="4">
        <v>0</v>
      </c>
      <c r="AS96" s="4" t="s">
        <v>1530</v>
      </c>
      <c r="AT96" s="4">
        <v>0</v>
      </c>
    </row>
    <row r="97" spans="1:46">
      <c r="A97" s="4">
        <v>581</v>
      </c>
      <c r="B97" s="4">
        <v>1</v>
      </c>
      <c r="C97" s="4" t="s">
        <v>1912</v>
      </c>
      <c r="D97" s="4" t="s">
        <v>86</v>
      </c>
      <c r="E97" s="4">
        <v>1218.69918699187</v>
      </c>
      <c r="F97" s="4">
        <v>1</v>
      </c>
      <c r="I97" s="4">
        <v>0</v>
      </c>
      <c r="Z97" s="4" t="s">
        <v>80</v>
      </c>
      <c r="AD97" s="4" t="s">
        <v>1913</v>
      </c>
      <c r="AE97" s="4" t="s">
        <v>1914</v>
      </c>
      <c r="AF97" s="4" t="s">
        <v>637</v>
      </c>
      <c r="AG97" s="4" t="s">
        <v>1915</v>
      </c>
      <c r="AH97" s="4" t="s">
        <v>1916</v>
      </c>
      <c r="AI97" s="4" t="s">
        <v>1915</v>
      </c>
      <c r="AJ97" s="4" t="s">
        <v>148</v>
      </c>
      <c r="AM97" s="4">
        <v>0</v>
      </c>
      <c r="AO97" s="10">
        <v>42005</v>
      </c>
      <c r="AP97" s="4">
        <v>1</v>
      </c>
      <c r="AR97" s="4">
        <v>0</v>
      </c>
      <c r="AS97" s="4" t="s">
        <v>1917</v>
      </c>
      <c r="AT97" s="4">
        <v>0</v>
      </c>
    </row>
    <row r="98" spans="1:46">
      <c r="A98" s="4">
        <v>582</v>
      </c>
      <c r="B98" s="4">
        <v>1</v>
      </c>
      <c r="C98" s="4" t="s">
        <v>1531</v>
      </c>
      <c r="D98" s="4" t="s">
        <v>86</v>
      </c>
      <c r="E98" s="4">
        <v>1218.69918699187</v>
      </c>
      <c r="F98" s="4">
        <v>1</v>
      </c>
      <c r="I98" s="4">
        <v>300</v>
      </c>
      <c r="Z98" s="4" t="s">
        <v>80</v>
      </c>
      <c r="AD98" s="4" t="s">
        <v>1532</v>
      </c>
      <c r="AE98" s="4" t="s">
        <v>1533</v>
      </c>
      <c r="AF98" s="4" t="s">
        <v>638</v>
      </c>
      <c r="AG98" s="4" t="s">
        <v>1534</v>
      </c>
      <c r="AH98" s="4" t="s">
        <v>1535</v>
      </c>
      <c r="AI98" s="4" t="s">
        <v>1534</v>
      </c>
      <c r="AJ98" s="4" t="s">
        <v>147</v>
      </c>
      <c r="AM98" s="4">
        <v>0</v>
      </c>
      <c r="AO98" s="10">
        <v>42005</v>
      </c>
      <c r="AP98" s="4">
        <v>1</v>
      </c>
      <c r="AR98" s="4">
        <v>0</v>
      </c>
      <c r="AS98" s="4" t="s">
        <v>1536</v>
      </c>
      <c r="AT98" s="4">
        <v>0</v>
      </c>
    </row>
    <row r="99" spans="1:46">
      <c r="A99" s="4">
        <v>583</v>
      </c>
      <c r="B99" s="4">
        <v>1</v>
      </c>
      <c r="C99" s="4" t="s">
        <v>1537</v>
      </c>
      <c r="D99" s="4" t="s">
        <v>86</v>
      </c>
      <c r="E99" s="4">
        <v>1218.69918699187</v>
      </c>
      <c r="F99" s="4">
        <v>1</v>
      </c>
      <c r="I99" s="4">
        <v>300</v>
      </c>
      <c r="Z99" s="4" t="s">
        <v>80</v>
      </c>
      <c r="AD99" s="4" t="s">
        <v>1538</v>
      </c>
      <c r="AE99" s="4" t="s">
        <v>1539</v>
      </c>
      <c r="AF99" s="4" t="s">
        <v>639</v>
      </c>
      <c r="AG99" s="4" t="s">
        <v>1540</v>
      </c>
      <c r="AH99" s="4" t="s">
        <v>1541</v>
      </c>
      <c r="AI99" s="4" t="s">
        <v>1540</v>
      </c>
      <c r="AJ99" s="4" t="s">
        <v>212</v>
      </c>
      <c r="AM99" s="4">
        <v>0</v>
      </c>
      <c r="AO99" s="10">
        <v>42005</v>
      </c>
      <c r="AP99" s="4">
        <v>1</v>
      </c>
      <c r="AR99" s="4">
        <v>0</v>
      </c>
      <c r="AS99" s="4" t="s">
        <v>1542</v>
      </c>
      <c r="AT99" s="4">
        <v>0</v>
      </c>
    </row>
    <row r="100" spans="1:46">
      <c r="A100" s="4">
        <v>584</v>
      </c>
      <c r="B100" s="4">
        <v>1</v>
      </c>
      <c r="C100" s="4" t="s">
        <v>1543</v>
      </c>
      <c r="D100" s="4" t="s">
        <v>86</v>
      </c>
      <c r="E100" s="4">
        <v>1218.69918699187</v>
      </c>
      <c r="F100" s="4">
        <v>1</v>
      </c>
      <c r="I100" s="4">
        <v>300</v>
      </c>
      <c r="Z100" s="4" t="s">
        <v>80</v>
      </c>
      <c r="AD100" s="4" t="s">
        <v>1544</v>
      </c>
      <c r="AE100" s="4" t="s">
        <v>1545</v>
      </c>
      <c r="AF100" s="4" t="s">
        <v>640</v>
      </c>
      <c r="AG100" s="4" t="s">
        <v>1546</v>
      </c>
      <c r="AH100" s="4" t="s">
        <v>1547</v>
      </c>
      <c r="AI100" s="4" t="s">
        <v>1546</v>
      </c>
      <c r="AJ100" s="4" t="s">
        <v>213</v>
      </c>
      <c r="AM100" s="4">
        <v>0</v>
      </c>
      <c r="AO100" s="10">
        <v>42005</v>
      </c>
      <c r="AP100" s="4">
        <v>1</v>
      </c>
      <c r="AR100" s="4">
        <v>0</v>
      </c>
      <c r="AS100" s="4" t="s">
        <v>1548</v>
      </c>
      <c r="AT100" s="4">
        <v>0</v>
      </c>
    </row>
    <row r="101" spans="1:46">
      <c r="A101" s="4">
        <v>585</v>
      </c>
      <c r="B101" s="4">
        <v>1</v>
      </c>
      <c r="C101" s="4" t="s">
        <v>1918</v>
      </c>
      <c r="D101" s="4" t="s">
        <v>86</v>
      </c>
      <c r="E101" s="4">
        <v>1218.69918699187</v>
      </c>
      <c r="F101" s="4">
        <v>1</v>
      </c>
      <c r="I101" s="4">
        <v>0</v>
      </c>
      <c r="Z101" s="4" t="s">
        <v>80</v>
      </c>
      <c r="AD101" s="4" t="s">
        <v>1919</v>
      </c>
      <c r="AE101" s="4" t="s">
        <v>1920</v>
      </c>
      <c r="AF101" s="4" t="s">
        <v>641</v>
      </c>
      <c r="AG101" s="4" t="s">
        <v>1921</v>
      </c>
      <c r="AH101" s="4" t="s">
        <v>1922</v>
      </c>
      <c r="AI101" s="4" t="s">
        <v>1921</v>
      </c>
      <c r="AJ101" s="4" t="s">
        <v>417</v>
      </c>
      <c r="AM101" s="4">
        <v>0</v>
      </c>
      <c r="AO101" s="10">
        <v>43191</v>
      </c>
      <c r="AP101" s="4">
        <v>1</v>
      </c>
      <c r="AR101" s="4">
        <v>0</v>
      </c>
      <c r="AS101" s="4" t="s">
        <v>1923</v>
      </c>
      <c r="AT101" s="4">
        <v>0</v>
      </c>
    </row>
    <row r="102" spans="1:46">
      <c r="A102" s="4">
        <v>586</v>
      </c>
      <c r="B102" s="4">
        <v>0</v>
      </c>
      <c r="C102" s="4" t="s">
        <v>1924</v>
      </c>
      <c r="D102" s="4" t="s">
        <v>86</v>
      </c>
      <c r="E102" s="4">
        <v>1218.69918699187</v>
      </c>
      <c r="F102" s="4">
        <v>1</v>
      </c>
      <c r="I102" s="4">
        <v>0</v>
      </c>
      <c r="Z102" s="4" t="s">
        <v>80</v>
      </c>
      <c r="AD102" s="4" t="s">
        <v>1925</v>
      </c>
      <c r="AE102" s="4" t="s">
        <v>1926</v>
      </c>
      <c r="AF102" s="4" t="s">
        <v>642</v>
      </c>
      <c r="AG102" s="4" t="s">
        <v>1927</v>
      </c>
      <c r="AH102" s="4" t="s">
        <v>1928</v>
      </c>
      <c r="AI102" s="4" t="s">
        <v>1927</v>
      </c>
      <c r="AJ102" s="4" t="s">
        <v>469</v>
      </c>
      <c r="AM102" s="4">
        <v>0</v>
      </c>
      <c r="AO102" s="10">
        <v>43191</v>
      </c>
      <c r="AP102" s="4">
        <v>1</v>
      </c>
      <c r="AR102" s="4">
        <v>0</v>
      </c>
      <c r="AS102" s="4" t="s">
        <v>1929</v>
      </c>
      <c r="AT102" s="4">
        <v>0</v>
      </c>
    </row>
    <row r="103" spans="1:46">
      <c r="A103" s="4">
        <v>587</v>
      </c>
      <c r="B103" s="4">
        <v>1</v>
      </c>
      <c r="C103" s="4" t="s">
        <v>1930</v>
      </c>
      <c r="D103" s="4" t="s">
        <v>86</v>
      </c>
      <c r="E103" s="4">
        <v>1218.69918699187</v>
      </c>
      <c r="F103" s="4">
        <v>1</v>
      </c>
      <c r="I103" s="4">
        <v>0</v>
      </c>
      <c r="Z103" s="4" t="s">
        <v>80</v>
      </c>
      <c r="AD103" s="4" t="s">
        <v>1931</v>
      </c>
      <c r="AE103" s="4" t="s">
        <v>1932</v>
      </c>
      <c r="AF103" s="4" t="s">
        <v>643</v>
      </c>
      <c r="AG103" s="4" t="s">
        <v>1933</v>
      </c>
      <c r="AH103" s="4" t="s">
        <v>1934</v>
      </c>
      <c r="AI103" s="4" t="s">
        <v>1933</v>
      </c>
      <c r="AJ103" s="4" t="s">
        <v>418</v>
      </c>
      <c r="AM103" s="4">
        <v>0</v>
      </c>
      <c r="AO103" s="10">
        <v>43191</v>
      </c>
      <c r="AP103" s="4">
        <v>1</v>
      </c>
      <c r="AR103" s="4">
        <v>0</v>
      </c>
      <c r="AS103" s="4" t="s">
        <v>1935</v>
      </c>
      <c r="AT103" s="4">
        <v>0</v>
      </c>
    </row>
    <row r="104" spans="1:46">
      <c r="A104" s="4">
        <v>588</v>
      </c>
      <c r="B104" s="4">
        <v>0</v>
      </c>
      <c r="C104" s="4" t="s">
        <v>1936</v>
      </c>
      <c r="D104" s="4" t="s">
        <v>86</v>
      </c>
      <c r="E104" s="4">
        <v>1218.69918699187</v>
      </c>
      <c r="F104" s="4">
        <v>1</v>
      </c>
      <c r="I104" s="4">
        <v>0</v>
      </c>
      <c r="Z104" s="4" t="s">
        <v>80</v>
      </c>
      <c r="AD104" s="4" t="s">
        <v>1937</v>
      </c>
      <c r="AE104" s="4" t="s">
        <v>1938</v>
      </c>
      <c r="AF104" s="4" t="s">
        <v>644</v>
      </c>
      <c r="AG104" s="4" t="s">
        <v>1939</v>
      </c>
      <c r="AH104" s="4" t="s">
        <v>1940</v>
      </c>
      <c r="AI104" s="4" t="s">
        <v>1939</v>
      </c>
      <c r="AJ104" s="4" t="s">
        <v>419</v>
      </c>
      <c r="AM104" s="4">
        <v>0</v>
      </c>
      <c r="AO104" s="10">
        <v>43191</v>
      </c>
      <c r="AP104" s="4">
        <v>1</v>
      </c>
      <c r="AR104" s="4">
        <v>0</v>
      </c>
      <c r="AS104" s="4" t="s">
        <v>1941</v>
      </c>
      <c r="AT104" s="4">
        <v>0</v>
      </c>
    </row>
    <row r="105" spans="1:46">
      <c r="A105" s="4">
        <v>589</v>
      </c>
      <c r="B105" s="4">
        <v>0</v>
      </c>
      <c r="C105" s="4" t="s">
        <v>1942</v>
      </c>
      <c r="D105" s="4" t="s">
        <v>86</v>
      </c>
      <c r="E105" s="4">
        <v>1218.69918699187</v>
      </c>
      <c r="F105" s="4">
        <v>1</v>
      </c>
      <c r="I105" s="4">
        <v>0</v>
      </c>
      <c r="Z105" s="4" t="s">
        <v>80</v>
      </c>
      <c r="AD105" s="4" t="s">
        <v>1943</v>
      </c>
      <c r="AE105" s="4" t="s">
        <v>1944</v>
      </c>
      <c r="AF105" s="4" t="s">
        <v>645</v>
      </c>
      <c r="AG105" s="4" t="s">
        <v>1945</v>
      </c>
      <c r="AH105" s="4" t="s">
        <v>1946</v>
      </c>
      <c r="AI105" s="4" t="s">
        <v>1945</v>
      </c>
      <c r="AJ105" s="4" t="s">
        <v>511</v>
      </c>
      <c r="AM105" s="4">
        <v>0</v>
      </c>
      <c r="AO105" s="10">
        <v>43525</v>
      </c>
      <c r="AP105" s="4">
        <v>1</v>
      </c>
      <c r="AR105" s="4">
        <v>0</v>
      </c>
      <c r="AS105" s="4" t="s">
        <v>1947</v>
      </c>
      <c r="AT105" s="4">
        <v>0</v>
      </c>
    </row>
    <row r="106" spans="1:46">
      <c r="A106" s="4">
        <v>590</v>
      </c>
      <c r="B106" s="4">
        <v>0</v>
      </c>
      <c r="C106" s="4" t="s">
        <v>1948</v>
      </c>
      <c r="D106" s="4" t="s">
        <v>86</v>
      </c>
      <c r="E106" s="4">
        <v>1218.69918699187</v>
      </c>
      <c r="F106" s="4">
        <v>1</v>
      </c>
      <c r="I106" s="4">
        <v>0</v>
      </c>
      <c r="Z106" s="4" t="s">
        <v>80</v>
      </c>
      <c r="AD106" s="4" t="s">
        <v>1949</v>
      </c>
      <c r="AE106" s="4" t="s">
        <v>1950</v>
      </c>
      <c r="AF106" s="4" t="s">
        <v>646</v>
      </c>
      <c r="AG106" s="4" t="s">
        <v>1951</v>
      </c>
      <c r="AH106" s="4" t="s">
        <v>1952</v>
      </c>
      <c r="AI106" s="4" t="s">
        <v>1951</v>
      </c>
      <c r="AJ106" s="4" t="s">
        <v>485</v>
      </c>
      <c r="AM106" s="4">
        <v>0</v>
      </c>
      <c r="AO106" s="10">
        <v>43525</v>
      </c>
      <c r="AP106" s="4">
        <v>1</v>
      </c>
      <c r="AR106" s="4">
        <v>0</v>
      </c>
      <c r="AS106" s="4" t="s">
        <v>1953</v>
      </c>
      <c r="AT106" s="4">
        <v>0</v>
      </c>
    </row>
    <row r="107" spans="1:46">
      <c r="A107" s="4">
        <v>591</v>
      </c>
      <c r="B107" s="4">
        <v>0</v>
      </c>
      <c r="C107" s="4" t="s">
        <v>1954</v>
      </c>
      <c r="D107" s="4" t="s">
        <v>86</v>
      </c>
      <c r="E107" s="4">
        <v>1218.69918699187</v>
      </c>
      <c r="F107" s="4">
        <v>1</v>
      </c>
      <c r="I107" s="4">
        <v>0</v>
      </c>
      <c r="Z107" s="4" t="s">
        <v>80</v>
      </c>
      <c r="AD107" s="4" t="s">
        <v>1955</v>
      </c>
      <c r="AE107" s="4" t="s">
        <v>1956</v>
      </c>
      <c r="AF107" s="4" t="s">
        <v>647</v>
      </c>
      <c r="AG107" s="4" t="s">
        <v>1957</v>
      </c>
      <c r="AH107" s="4" t="s">
        <v>1958</v>
      </c>
      <c r="AI107" s="4" t="s">
        <v>1957</v>
      </c>
      <c r="AJ107" s="4" t="s">
        <v>487</v>
      </c>
      <c r="AM107" s="4">
        <v>0</v>
      </c>
      <c r="AO107" s="10">
        <v>43525</v>
      </c>
      <c r="AP107" s="4">
        <v>1</v>
      </c>
      <c r="AR107" s="4">
        <v>0</v>
      </c>
      <c r="AS107" s="4" t="s">
        <v>1959</v>
      </c>
      <c r="AT107" s="4">
        <v>0</v>
      </c>
    </row>
    <row r="108" spans="1:46">
      <c r="A108" s="4">
        <v>750</v>
      </c>
      <c r="B108" s="4">
        <v>1</v>
      </c>
      <c r="C108" s="4" t="s">
        <v>1495</v>
      </c>
      <c r="D108" s="4" t="s">
        <v>97</v>
      </c>
      <c r="E108" s="4">
        <v>1218.69918699187</v>
      </c>
      <c r="F108" s="4">
        <v>1</v>
      </c>
      <c r="I108" s="4">
        <v>200</v>
      </c>
      <c r="Z108" s="4" t="s">
        <v>80</v>
      </c>
      <c r="AD108" s="4" t="s">
        <v>1496</v>
      </c>
      <c r="AE108" s="4" t="s">
        <v>1497</v>
      </c>
      <c r="AF108" s="4" t="s">
        <v>648</v>
      </c>
      <c r="AG108" s="4" t="s">
        <v>1498</v>
      </c>
      <c r="AH108" s="4" t="s">
        <v>1499</v>
      </c>
      <c r="AI108" s="4" t="s">
        <v>1498</v>
      </c>
      <c r="AJ108" s="4" t="s">
        <v>494</v>
      </c>
      <c r="AM108" s="4">
        <v>0</v>
      </c>
      <c r="AO108" s="10">
        <v>43887</v>
      </c>
      <c r="AP108" s="4">
        <v>1</v>
      </c>
      <c r="AR108" s="4">
        <v>0</v>
      </c>
      <c r="AS108" s="4" t="s">
        <v>1500</v>
      </c>
      <c r="AT108" s="4">
        <v>0</v>
      </c>
    </row>
    <row r="109" spans="1:46">
      <c r="A109" s="4">
        <v>751</v>
      </c>
      <c r="B109" s="4">
        <v>1</v>
      </c>
      <c r="C109" s="4" t="s">
        <v>1501</v>
      </c>
      <c r="D109" s="4" t="s">
        <v>97</v>
      </c>
      <c r="E109" s="4">
        <v>1218.69918699187</v>
      </c>
      <c r="F109" s="4">
        <v>1</v>
      </c>
      <c r="I109" s="4">
        <v>0</v>
      </c>
      <c r="Z109" s="4" t="s">
        <v>80</v>
      </c>
      <c r="AD109" s="4" t="s">
        <v>1502</v>
      </c>
      <c r="AE109" s="4" t="s">
        <v>1503</v>
      </c>
      <c r="AF109" s="4" t="s">
        <v>649</v>
      </c>
      <c r="AG109" s="4" t="s">
        <v>1504</v>
      </c>
      <c r="AH109" s="4" t="s">
        <v>1505</v>
      </c>
      <c r="AI109" s="4" t="s">
        <v>1504</v>
      </c>
      <c r="AJ109" s="4" t="s">
        <v>495</v>
      </c>
      <c r="AM109" s="4">
        <v>0</v>
      </c>
      <c r="AO109" s="10">
        <v>43887</v>
      </c>
      <c r="AP109" s="4">
        <v>1</v>
      </c>
      <c r="AR109" s="4">
        <v>0</v>
      </c>
      <c r="AS109" s="4" t="s">
        <v>1506</v>
      </c>
      <c r="AT109" s="4">
        <v>0</v>
      </c>
    </row>
    <row r="110" spans="1:46">
      <c r="A110" s="4">
        <v>752</v>
      </c>
      <c r="B110" s="4">
        <v>1</v>
      </c>
      <c r="C110" s="4" t="s">
        <v>1507</v>
      </c>
      <c r="D110" s="4" t="s">
        <v>97</v>
      </c>
      <c r="E110" s="4">
        <v>1218.69918699187</v>
      </c>
      <c r="F110" s="4">
        <v>1</v>
      </c>
      <c r="I110" s="4">
        <v>200</v>
      </c>
      <c r="Z110" s="4" t="s">
        <v>80</v>
      </c>
      <c r="AD110" s="4" t="s">
        <v>1508</v>
      </c>
      <c r="AE110" s="4" t="s">
        <v>1509</v>
      </c>
      <c r="AF110" s="4" t="s">
        <v>650</v>
      </c>
      <c r="AG110" s="4" t="s">
        <v>1510</v>
      </c>
      <c r="AH110" s="4" t="s">
        <v>1511</v>
      </c>
      <c r="AI110" s="4" t="s">
        <v>1510</v>
      </c>
      <c r="AJ110" s="4" t="s">
        <v>490</v>
      </c>
      <c r="AM110" s="4">
        <v>0</v>
      </c>
      <c r="AO110" s="10">
        <v>43887</v>
      </c>
      <c r="AP110" s="4">
        <v>1</v>
      </c>
      <c r="AR110" s="4">
        <v>0</v>
      </c>
      <c r="AS110" s="4" t="s">
        <v>1512</v>
      </c>
      <c r="AT110" s="4">
        <v>0</v>
      </c>
    </row>
    <row r="111" spans="1:46">
      <c r="A111" s="4">
        <v>753</v>
      </c>
      <c r="B111" s="4">
        <v>1</v>
      </c>
      <c r="C111" s="4" t="s">
        <v>1513</v>
      </c>
      <c r="D111" s="4" t="s">
        <v>97</v>
      </c>
      <c r="E111" s="4">
        <v>1218.69918699187</v>
      </c>
      <c r="F111" s="4">
        <v>1</v>
      </c>
      <c r="I111" s="4">
        <v>200</v>
      </c>
      <c r="Z111" s="4" t="s">
        <v>80</v>
      </c>
      <c r="AD111" s="4" t="s">
        <v>1514</v>
      </c>
      <c r="AE111" s="4" t="s">
        <v>1515</v>
      </c>
      <c r="AF111" s="4" t="s">
        <v>651</v>
      </c>
      <c r="AG111" s="4" t="s">
        <v>1516</v>
      </c>
      <c r="AH111" s="4" t="s">
        <v>1517</v>
      </c>
      <c r="AI111" s="4" t="s">
        <v>1516</v>
      </c>
      <c r="AJ111" s="4" t="s">
        <v>493</v>
      </c>
      <c r="AM111" s="4">
        <v>0</v>
      </c>
      <c r="AO111" s="10">
        <v>43887</v>
      </c>
      <c r="AP111" s="4">
        <v>1</v>
      </c>
      <c r="AR111" s="4">
        <v>0</v>
      </c>
      <c r="AS111" s="4" t="s">
        <v>1518</v>
      </c>
      <c r="AT111" s="4">
        <v>0</v>
      </c>
    </row>
    <row r="112" spans="1:46">
      <c r="A112" s="4">
        <v>754</v>
      </c>
      <c r="B112" s="4">
        <v>1</v>
      </c>
      <c r="C112" s="4" t="s">
        <v>1519</v>
      </c>
      <c r="D112" s="4" t="s">
        <v>97</v>
      </c>
      <c r="E112" s="4">
        <v>1218.69918699187</v>
      </c>
      <c r="F112" s="4">
        <v>1</v>
      </c>
      <c r="I112" s="4">
        <v>200</v>
      </c>
      <c r="Z112" s="4" t="s">
        <v>80</v>
      </c>
      <c r="AD112" s="4" t="s">
        <v>1520</v>
      </c>
      <c r="AE112" s="4" t="s">
        <v>1521</v>
      </c>
      <c r="AF112" s="4" t="s">
        <v>652</v>
      </c>
      <c r="AG112" s="4" t="s">
        <v>1522</v>
      </c>
      <c r="AH112" s="4" t="s">
        <v>1523</v>
      </c>
      <c r="AI112" s="4" t="s">
        <v>1522</v>
      </c>
      <c r="AJ112" s="4" t="s">
        <v>492</v>
      </c>
      <c r="AM112" s="4">
        <v>0</v>
      </c>
      <c r="AO112" s="10">
        <v>43887</v>
      </c>
      <c r="AP112" s="4">
        <v>1</v>
      </c>
      <c r="AR112" s="4">
        <v>0</v>
      </c>
      <c r="AS112" s="4" t="s">
        <v>1524</v>
      </c>
      <c r="AT112" s="4">
        <v>0</v>
      </c>
    </row>
    <row r="113" spans="1:46">
      <c r="A113" s="4">
        <v>755</v>
      </c>
      <c r="B113" s="4">
        <v>1</v>
      </c>
      <c r="C113" s="4" t="s">
        <v>1960</v>
      </c>
      <c r="D113" s="4" t="s">
        <v>97</v>
      </c>
      <c r="E113" s="4">
        <v>1218.69918699187</v>
      </c>
      <c r="F113" s="4">
        <v>1</v>
      </c>
      <c r="I113" s="4">
        <v>0</v>
      </c>
      <c r="Z113" s="4" t="s">
        <v>80</v>
      </c>
      <c r="AD113" s="4" t="s">
        <v>1961</v>
      </c>
      <c r="AE113" s="4" t="s">
        <v>1962</v>
      </c>
      <c r="AF113" s="4" t="s">
        <v>653</v>
      </c>
      <c r="AG113" s="4" t="s">
        <v>1963</v>
      </c>
      <c r="AH113" s="4" t="s">
        <v>1964</v>
      </c>
      <c r="AI113" s="4" t="s">
        <v>1963</v>
      </c>
      <c r="AJ113" s="4" t="s">
        <v>491</v>
      </c>
      <c r="AM113" s="4">
        <v>0</v>
      </c>
      <c r="AO113" s="10">
        <v>43887</v>
      </c>
      <c r="AP113" s="4">
        <v>1</v>
      </c>
      <c r="AR113" s="4">
        <v>0</v>
      </c>
      <c r="AS113" s="4" t="s">
        <v>1965</v>
      </c>
      <c r="AT113" s="4">
        <v>0</v>
      </c>
    </row>
    <row r="114" spans="1:46">
      <c r="A114" s="4">
        <v>756</v>
      </c>
      <c r="B114" s="4">
        <v>0</v>
      </c>
      <c r="C114" s="4" t="s">
        <v>1966</v>
      </c>
      <c r="D114" s="4" t="s">
        <v>97</v>
      </c>
      <c r="E114" s="4">
        <v>1218.69918699187</v>
      </c>
      <c r="F114" s="4">
        <v>1</v>
      </c>
      <c r="I114" s="4">
        <v>0</v>
      </c>
      <c r="Z114" s="4" t="s">
        <v>80</v>
      </c>
      <c r="AD114" s="4" t="s">
        <v>1967</v>
      </c>
      <c r="AE114" s="4" t="s">
        <v>1968</v>
      </c>
      <c r="AF114" s="4" t="s">
        <v>654</v>
      </c>
      <c r="AG114" s="4" t="s">
        <v>1969</v>
      </c>
      <c r="AH114" s="4" t="s">
        <v>1970</v>
      </c>
      <c r="AI114" s="4" t="s">
        <v>1969</v>
      </c>
      <c r="AJ114" s="4" t="s">
        <v>498</v>
      </c>
      <c r="AM114" s="4">
        <v>0</v>
      </c>
      <c r="AO114" s="10">
        <v>43887</v>
      </c>
      <c r="AP114" s="4">
        <v>1</v>
      </c>
      <c r="AR114" s="4">
        <v>0</v>
      </c>
      <c r="AS114" s="4" t="s">
        <v>1971</v>
      </c>
      <c r="AT114" s="4">
        <v>0</v>
      </c>
    </row>
    <row r="115" spans="1:46">
      <c r="A115" s="4">
        <v>757</v>
      </c>
      <c r="B115" s="4">
        <v>1</v>
      </c>
      <c r="C115" s="4" t="s">
        <v>1972</v>
      </c>
      <c r="D115" s="4" t="s">
        <v>97</v>
      </c>
      <c r="E115" s="4">
        <v>1218.69918699187</v>
      </c>
      <c r="F115" s="4">
        <v>1</v>
      </c>
      <c r="I115" s="4">
        <v>0</v>
      </c>
      <c r="Z115" s="4" t="s">
        <v>80</v>
      </c>
      <c r="AD115" s="4" t="s">
        <v>1973</v>
      </c>
      <c r="AE115" s="4" t="s">
        <v>1974</v>
      </c>
      <c r="AF115" s="4" t="s">
        <v>655</v>
      </c>
      <c r="AG115" s="4" t="s">
        <v>1975</v>
      </c>
      <c r="AH115" s="4" t="s">
        <v>1976</v>
      </c>
      <c r="AI115" s="4" t="s">
        <v>1975</v>
      </c>
      <c r="AJ115" s="4" t="s">
        <v>497</v>
      </c>
      <c r="AM115" s="4">
        <v>0</v>
      </c>
      <c r="AO115" s="10">
        <v>43887</v>
      </c>
      <c r="AP115" s="4">
        <v>1</v>
      </c>
      <c r="AR115" s="4">
        <v>0</v>
      </c>
      <c r="AS115" s="4" t="s">
        <v>1977</v>
      </c>
      <c r="AT115" s="4">
        <v>0</v>
      </c>
    </row>
    <row r="116" spans="1:46">
      <c r="A116" s="4">
        <v>758</v>
      </c>
      <c r="B116" s="4">
        <v>0</v>
      </c>
      <c r="C116" s="4" t="s">
        <v>1978</v>
      </c>
      <c r="D116" s="4" t="s">
        <v>97</v>
      </c>
      <c r="E116" s="4">
        <v>1218.69918699187</v>
      </c>
      <c r="F116" s="4">
        <v>1</v>
      </c>
      <c r="I116" s="4">
        <v>0</v>
      </c>
      <c r="Z116" s="4" t="s">
        <v>80</v>
      </c>
      <c r="AD116" s="4" t="s">
        <v>1979</v>
      </c>
      <c r="AE116" s="4" t="s">
        <v>1980</v>
      </c>
      <c r="AF116" s="4" t="s">
        <v>656</v>
      </c>
      <c r="AG116" s="4" t="s">
        <v>1981</v>
      </c>
      <c r="AH116" s="4" t="s">
        <v>1982</v>
      </c>
      <c r="AI116" s="4" t="s">
        <v>1981</v>
      </c>
      <c r="AJ116" s="4" t="s">
        <v>496</v>
      </c>
      <c r="AM116" s="4">
        <v>0</v>
      </c>
      <c r="AO116" s="10">
        <v>43887</v>
      </c>
      <c r="AP116" s="4">
        <v>1</v>
      </c>
      <c r="AR116" s="4">
        <v>0</v>
      </c>
      <c r="AS116" s="4" t="s">
        <v>1983</v>
      </c>
      <c r="AT116" s="4">
        <v>0</v>
      </c>
    </row>
    <row r="117" spans="1:46">
      <c r="A117" s="4">
        <v>759</v>
      </c>
      <c r="B117" s="4">
        <v>0</v>
      </c>
      <c r="C117" s="4" t="s">
        <v>1984</v>
      </c>
      <c r="D117" s="4" t="s">
        <v>97</v>
      </c>
      <c r="E117" s="4">
        <v>1218.69918699187</v>
      </c>
      <c r="F117" s="4">
        <v>1</v>
      </c>
      <c r="I117" s="4">
        <v>0</v>
      </c>
      <c r="Z117" s="4" t="s">
        <v>80</v>
      </c>
      <c r="AD117" s="4" t="s">
        <v>1985</v>
      </c>
      <c r="AE117" s="4" t="s">
        <v>1986</v>
      </c>
      <c r="AF117" s="4" t="s">
        <v>657</v>
      </c>
      <c r="AG117" s="4" t="s">
        <v>1987</v>
      </c>
      <c r="AH117" s="4" t="s">
        <v>1988</v>
      </c>
      <c r="AI117" s="4" t="s">
        <v>1987</v>
      </c>
      <c r="AJ117" s="4" t="s">
        <v>499</v>
      </c>
      <c r="AM117" s="4">
        <v>0</v>
      </c>
      <c r="AO117" s="10">
        <v>43887</v>
      </c>
      <c r="AP117" s="4">
        <v>1</v>
      </c>
      <c r="AR117" s="4">
        <v>0</v>
      </c>
      <c r="AS117" s="4" t="s">
        <v>1989</v>
      </c>
      <c r="AT117" s="4">
        <v>0</v>
      </c>
    </row>
    <row r="118" spans="1:46">
      <c r="A118" s="4">
        <v>600</v>
      </c>
      <c r="B118" s="4">
        <v>0</v>
      </c>
      <c r="C118" s="4" t="s">
        <v>1990</v>
      </c>
      <c r="D118" s="4" t="s">
        <v>86</v>
      </c>
      <c r="F118" s="4">
        <v>1</v>
      </c>
      <c r="I118" s="4">
        <v>0</v>
      </c>
      <c r="Z118" s="4" t="s">
        <v>80</v>
      </c>
      <c r="AD118" s="4" t="s">
        <v>1991</v>
      </c>
      <c r="AE118" s="4" t="s">
        <v>2233</v>
      </c>
      <c r="AF118" s="4" t="s">
        <v>624</v>
      </c>
      <c r="AG118" s="4" t="s">
        <v>1992</v>
      </c>
      <c r="AH118" s="4" t="s">
        <v>1993</v>
      </c>
      <c r="AI118" s="4" t="s">
        <v>1992</v>
      </c>
      <c r="AJ118" s="4" t="s">
        <v>152</v>
      </c>
      <c r="AM118" s="4">
        <v>0</v>
      </c>
      <c r="AO118" s="10">
        <v>42005</v>
      </c>
      <c r="AP118" s="4">
        <v>1</v>
      </c>
      <c r="AR118" s="4">
        <v>0</v>
      </c>
      <c r="AS118" s="4" t="s">
        <v>1994</v>
      </c>
      <c r="AT118" s="4">
        <v>0</v>
      </c>
    </row>
    <row r="119" spans="1:46">
      <c r="A119" s="4">
        <v>601</v>
      </c>
      <c r="B119" s="4">
        <v>1</v>
      </c>
      <c r="C119" s="4" t="s">
        <v>1995</v>
      </c>
      <c r="D119" s="4" t="s">
        <v>86</v>
      </c>
      <c r="E119" s="4">
        <v>1381.30081300813</v>
      </c>
      <c r="F119" s="4">
        <v>1</v>
      </c>
      <c r="I119" s="4">
        <v>0</v>
      </c>
      <c r="Z119" s="4" t="s">
        <v>80</v>
      </c>
      <c r="AD119" s="4" t="s">
        <v>1996</v>
      </c>
      <c r="AE119" s="4" t="s">
        <v>2234</v>
      </c>
      <c r="AF119" s="4" t="s">
        <v>625</v>
      </c>
      <c r="AG119" s="4" t="s">
        <v>1997</v>
      </c>
      <c r="AH119" s="4" t="s">
        <v>1998</v>
      </c>
      <c r="AI119" s="4" t="s">
        <v>1997</v>
      </c>
      <c r="AJ119" s="4" t="s">
        <v>153</v>
      </c>
      <c r="AM119" s="4">
        <v>0</v>
      </c>
      <c r="AO119" s="10">
        <v>42005</v>
      </c>
      <c r="AP119" s="4">
        <v>1</v>
      </c>
      <c r="AR119" s="4">
        <v>0</v>
      </c>
      <c r="AS119" s="4" t="s">
        <v>1999</v>
      </c>
      <c r="AT119" s="4">
        <v>0</v>
      </c>
    </row>
    <row r="120" spans="1:46">
      <c r="A120" s="4">
        <v>602</v>
      </c>
      <c r="B120" s="4">
        <v>1</v>
      </c>
      <c r="C120" s="4" t="s">
        <v>2000</v>
      </c>
      <c r="D120" s="4" t="s">
        <v>86</v>
      </c>
      <c r="E120" s="4">
        <v>1381.30081300813</v>
      </c>
      <c r="F120" s="4">
        <v>1</v>
      </c>
      <c r="I120" s="4">
        <v>0</v>
      </c>
      <c r="Z120" s="4" t="s">
        <v>80</v>
      </c>
      <c r="AD120" s="4" t="s">
        <v>2001</v>
      </c>
      <c r="AE120" s="4" t="s">
        <v>2235</v>
      </c>
      <c r="AF120" s="4" t="s">
        <v>626</v>
      </c>
      <c r="AG120" s="4" t="s">
        <v>2002</v>
      </c>
      <c r="AH120" s="4" t="s">
        <v>2003</v>
      </c>
      <c r="AI120" s="4" t="s">
        <v>2002</v>
      </c>
      <c r="AJ120" s="4" t="s">
        <v>154</v>
      </c>
      <c r="AM120" s="4">
        <v>0</v>
      </c>
      <c r="AO120" s="10">
        <v>42005</v>
      </c>
      <c r="AP120" s="4">
        <v>1</v>
      </c>
      <c r="AR120" s="4">
        <v>0</v>
      </c>
      <c r="AS120" s="4" t="s">
        <v>2004</v>
      </c>
      <c r="AT120" s="4">
        <v>0</v>
      </c>
    </row>
    <row r="121" spans="1:46">
      <c r="A121" s="4">
        <v>603</v>
      </c>
      <c r="B121" s="4">
        <v>0</v>
      </c>
      <c r="C121" s="4" t="s">
        <v>2005</v>
      </c>
      <c r="D121" s="4" t="s">
        <v>86</v>
      </c>
      <c r="F121" s="4">
        <v>1</v>
      </c>
      <c r="I121" s="4">
        <v>0</v>
      </c>
      <c r="Z121" s="4" t="s">
        <v>80</v>
      </c>
      <c r="AD121" s="4" t="s">
        <v>2006</v>
      </c>
      <c r="AE121" s="4" t="s">
        <v>2236</v>
      </c>
      <c r="AF121" s="4" t="s">
        <v>627</v>
      </c>
      <c r="AG121" s="4" t="s">
        <v>2007</v>
      </c>
      <c r="AH121" s="4" t="s">
        <v>2008</v>
      </c>
      <c r="AI121" s="4" t="s">
        <v>2007</v>
      </c>
      <c r="AJ121" s="4" t="s">
        <v>420</v>
      </c>
      <c r="AM121" s="4">
        <v>0</v>
      </c>
      <c r="AO121" s="10">
        <v>43191</v>
      </c>
      <c r="AP121" s="4">
        <v>1</v>
      </c>
      <c r="AR121" s="4">
        <v>0</v>
      </c>
      <c r="AS121" s="4" t="s">
        <v>2009</v>
      </c>
      <c r="AT121" s="4">
        <v>0</v>
      </c>
    </row>
    <row r="122" spans="1:46">
      <c r="A122" s="4">
        <v>604</v>
      </c>
      <c r="B122" s="4">
        <v>0</v>
      </c>
      <c r="C122" s="4" t="s">
        <v>2010</v>
      </c>
      <c r="D122" s="4" t="s">
        <v>86</v>
      </c>
      <c r="F122" s="4">
        <v>1</v>
      </c>
      <c r="I122" s="4">
        <v>0</v>
      </c>
      <c r="Z122" s="4" t="s">
        <v>80</v>
      </c>
      <c r="AD122" s="4" t="s">
        <v>2011</v>
      </c>
      <c r="AE122" s="4" t="s">
        <v>2237</v>
      </c>
      <c r="AF122" s="4" t="s">
        <v>628</v>
      </c>
      <c r="AG122" s="4" t="s">
        <v>2012</v>
      </c>
      <c r="AH122" s="4" t="s">
        <v>2013</v>
      </c>
      <c r="AI122" s="4" t="s">
        <v>2012</v>
      </c>
      <c r="AJ122" s="4" t="s">
        <v>470</v>
      </c>
      <c r="AM122" s="4">
        <v>0</v>
      </c>
      <c r="AO122" s="10">
        <v>43191</v>
      </c>
      <c r="AP122" s="4">
        <v>1</v>
      </c>
      <c r="AR122" s="4">
        <v>0</v>
      </c>
      <c r="AS122" s="4" t="s">
        <v>2014</v>
      </c>
      <c r="AT122" s="4">
        <v>0</v>
      </c>
    </row>
    <row r="123" spans="1:46">
      <c r="A123" s="4">
        <v>605</v>
      </c>
      <c r="B123" s="4">
        <v>0</v>
      </c>
      <c r="C123" s="4" t="s">
        <v>2015</v>
      </c>
      <c r="D123" s="4" t="s">
        <v>86</v>
      </c>
      <c r="F123" s="4">
        <v>1</v>
      </c>
      <c r="I123" s="4">
        <v>0</v>
      </c>
      <c r="Z123" s="4" t="s">
        <v>80</v>
      </c>
      <c r="AD123" s="4" t="s">
        <v>2016</v>
      </c>
      <c r="AE123" s="4" t="s">
        <v>2238</v>
      </c>
      <c r="AF123" s="4" t="s">
        <v>629</v>
      </c>
      <c r="AG123" s="4" t="s">
        <v>2017</v>
      </c>
      <c r="AH123" s="4" t="s">
        <v>2018</v>
      </c>
      <c r="AI123" s="4" t="s">
        <v>2017</v>
      </c>
      <c r="AJ123" s="4" t="s">
        <v>423</v>
      </c>
      <c r="AM123" s="4">
        <v>0</v>
      </c>
      <c r="AO123" s="10">
        <v>43191</v>
      </c>
      <c r="AP123" s="4">
        <v>1</v>
      </c>
      <c r="AR123" s="4">
        <v>0</v>
      </c>
      <c r="AS123" s="4" t="s">
        <v>2019</v>
      </c>
      <c r="AT123" s="4">
        <v>0</v>
      </c>
    </row>
    <row r="124" spans="1:46">
      <c r="A124" s="4">
        <v>606</v>
      </c>
      <c r="B124" s="4">
        <v>0</v>
      </c>
      <c r="C124" s="4" t="s">
        <v>2020</v>
      </c>
      <c r="D124" s="4" t="s">
        <v>86</v>
      </c>
      <c r="F124" s="4">
        <v>1</v>
      </c>
      <c r="I124" s="4">
        <v>0</v>
      </c>
      <c r="Z124" s="4" t="s">
        <v>80</v>
      </c>
      <c r="AD124" s="4" t="s">
        <v>2021</v>
      </c>
      <c r="AE124" s="4" t="s">
        <v>2239</v>
      </c>
      <c r="AF124" s="4" t="s">
        <v>630</v>
      </c>
      <c r="AG124" s="4" t="s">
        <v>2022</v>
      </c>
      <c r="AH124" s="4" t="s">
        <v>2023</v>
      </c>
      <c r="AI124" s="4" t="s">
        <v>2022</v>
      </c>
      <c r="AJ124" s="4" t="s">
        <v>425</v>
      </c>
      <c r="AM124" s="4">
        <v>0</v>
      </c>
      <c r="AO124" s="10">
        <v>43191</v>
      </c>
      <c r="AP124" s="4">
        <v>1</v>
      </c>
      <c r="AR124" s="4">
        <v>0</v>
      </c>
      <c r="AS124" s="4" t="s">
        <v>2024</v>
      </c>
      <c r="AT124" s="4">
        <v>0</v>
      </c>
    </row>
    <row r="125" spans="1:46">
      <c r="A125" s="4">
        <v>607</v>
      </c>
      <c r="B125" s="4">
        <v>0</v>
      </c>
      <c r="C125" s="4" t="s">
        <v>2025</v>
      </c>
      <c r="D125" s="4" t="s">
        <v>86</v>
      </c>
      <c r="F125" s="4">
        <v>1</v>
      </c>
      <c r="I125" s="4">
        <v>0</v>
      </c>
      <c r="Z125" s="4" t="s">
        <v>80</v>
      </c>
      <c r="AD125" s="4" t="s">
        <v>2026</v>
      </c>
      <c r="AE125" s="4" t="s">
        <v>2240</v>
      </c>
      <c r="AF125" s="4" t="s">
        <v>631</v>
      </c>
      <c r="AG125" s="4" t="s">
        <v>2027</v>
      </c>
      <c r="AH125" s="4" t="s">
        <v>2028</v>
      </c>
      <c r="AI125" s="4" t="s">
        <v>2027</v>
      </c>
      <c r="AJ125" s="4" t="s">
        <v>513</v>
      </c>
      <c r="AM125" s="4">
        <v>0</v>
      </c>
      <c r="AO125" s="10">
        <v>43952</v>
      </c>
      <c r="AP125" s="4">
        <v>1</v>
      </c>
      <c r="AR125" s="4">
        <v>0</v>
      </c>
      <c r="AS125" s="4" t="s">
        <v>2029</v>
      </c>
      <c r="AT125" s="4">
        <v>0</v>
      </c>
    </row>
    <row r="126" spans="1:46">
      <c r="A126" s="4">
        <v>592</v>
      </c>
      <c r="B126" s="4">
        <v>1</v>
      </c>
      <c r="C126" s="4" t="s">
        <v>2030</v>
      </c>
      <c r="D126" s="4" t="s">
        <v>86</v>
      </c>
      <c r="E126" s="4">
        <v>1381.30081300813</v>
      </c>
      <c r="F126" s="4">
        <v>1</v>
      </c>
      <c r="I126" s="4">
        <v>0</v>
      </c>
      <c r="Z126" s="4" t="s">
        <v>80</v>
      </c>
      <c r="AD126" s="4" t="s">
        <v>2031</v>
      </c>
      <c r="AE126" s="4" t="s">
        <v>2344</v>
      </c>
      <c r="AF126" s="4" t="s">
        <v>702</v>
      </c>
      <c r="AG126" s="4" t="s">
        <v>2032</v>
      </c>
      <c r="AH126" s="4" t="s">
        <v>2033</v>
      </c>
      <c r="AI126" s="4" t="s">
        <v>2032</v>
      </c>
      <c r="AJ126" s="4" t="s">
        <v>149</v>
      </c>
      <c r="AM126" s="4">
        <v>0</v>
      </c>
      <c r="AO126" s="10">
        <v>42005</v>
      </c>
      <c r="AP126" s="4">
        <v>1</v>
      </c>
      <c r="AR126" s="4">
        <v>0</v>
      </c>
      <c r="AS126" s="4" t="s">
        <v>2034</v>
      </c>
      <c r="AT126" s="4">
        <v>0</v>
      </c>
    </row>
    <row r="127" spans="1:46">
      <c r="A127" s="4">
        <v>593</v>
      </c>
      <c r="B127" s="4">
        <v>0</v>
      </c>
      <c r="C127" s="4" t="s">
        <v>2035</v>
      </c>
      <c r="D127" s="4" t="s">
        <v>86</v>
      </c>
      <c r="F127" s="4">
        <v>1</v>
      </c>
      <c r="I127" s="4">
        <v>0</v>
      </c>
      <c r="Z127" s="4" t="s">
        <v>80</v>
      </c>
      <c r="AD127" s="4" t="s">
        <v>2036</v>
      </c>
      <c r="AE127" s="4" t="s">
        <v>2345</v>
      </c>
      <c r="AF127" s="4" t="s">
        <v>703</v>
      </c>
      <c r="AG127" s="4" t="s">
        <v>2037</v>
      </c>
      <c r="AH127" s="4" t="s">
        <v>2038</v>
      </c>
      <c r="AI127" s="4" t="s">
        <v>2037</v>
      </c>
      <c r="AJ127" s="4" t="s">
        <v>150</v>
      </c>
      <c r="AM127" s="4">
        <v>0</v>
      </c>
      <c r="AO127" s="10">
        <v>42005</v>
      </c>
      <c r="AP127" s="4">
        <v>1</v>
      </c>
      <c r="AR127" s="4">
        <v>0</v>
      </c>
      <c r="AS127" s="4" t="s">
        <v>2039</v>
      </c>
      <c r="AT127" s="4">
        <v>0</v>
      </c>
    </row>
    <row r="128" spans="1:46">
      <c r="A128" s="4">
        <v>594</v>
      </c>
      <c r="B128" s="4">
        <v>0</v>
      </c>
      <c r="C128" s="4" t="s">
        <v>2040</v>
      </c>
      <c r="D128" s="4" t="s">
        <v>86</v>
      </c>
      <c r="F128" s="4">
        <v>1</v>
      </c>
      <c r="I128" s="4">
        <v>0</v>
      </c>
      <c r="Z128" s="4" t="s">
        <v>80</v>
      </c>
      <c r="AD128" s="4" t="s">
        <v>2041</v>
      </c>
      <c r="AE128" s="4" t="s">
        <v>2346</v>
      </c>
      <c r="AF128" s="4" t="s">
        <v>704</v>
      </c>
      <c r="AG128" s="4" t="s">
        <v>2042</v>
      </c>
      <c r="AH128" s="4" t="s">
        <v>2043</v>
      </c>
      <c r="AI128" s="4" t="s">
        <v>2042</v>
      </c>
      <c r="AJ128" s="4" t="s">
        <v>151</v>
      </c>
      <c r="AM128" s="4">
        <v>0</v>
      </c>
      <c r="AO128" s="10">
        <v>42005</v>
      </c>
      <c r="AP128" s="4">
        <v>1</v>
      </c>
      <c r="AR128" s="4">
        <v>0</v>
      </c>
      <c r="AS128" s="4" t="s">
        <v>2044</v>
      </c>
      <c r="AT128" s="4">
        <v>0</v>
      </c>
    </row>
    <row r="129" spans="1:46">
      <c r="A129" s="4">
        <v>595</v>
      </c>
      <c r="B129" s="4">
        <v>1</v>
      </c>
      <c r="C129" s="4" t="s">
        <v>2045</v>
      </c>
      <c r="D129" s="4" t="s">
        <v>86</v>
      </c>
      <c r="E129" s="4">
        <v>1381.30081300813</v>
      </c>
      <c r="F129" s="4">
        <v>1</v>
      </c>
      <c r="I129" s="4">
        <v>0</v>
      </c>
      <c r="Z129" s="4" t="s">
        <v>80</v>
      </c>
      <c r="AD129" s="4" t="s">
        <v>2046</v>
      </c>
      <c r="AE129" s="4" t="s">
        <v>2347</v>
      </c>
      <c r="AF129" s="4" t="s">
        <v>705</v>
      </c>
      <c r="AG129" s="4" t="s">
        <v>2047</v>
      </c>
      <c r="AH129" s="4" t="s">
        <v>2048</v>
      </c>
      <c r="AI129" s="4" t="s">
        <v>2047</v>
      </c>
      <c r="AJ129" s="4" t="s">
        <v>427</v>
      </c>
      <c r="AM129" s="4">
        <v>0</v>
      </c>
      <c r="AO129" s="10">
        <v>43191</v>
      </c>
      <c r="AP129" s="4">
        <v>1</v>
      </c>
      <c r="AR129" s="4">
        <v>0</v>
      </c>
      <c r="AS129" s="4" t="s">
        <v>2049</v>
      </c>
      <c r="AT129" s="4">
        <v>0</v>
      </c>
    </row>
    <row r="130" spans="1:46">
      <c r="A130" s="4">
        <v>596</v>
      </c>
      <c r="B130" s="4">
        <v>0</v>
      </c>
      <c r="C130" s="4" t="s">
        <v>2050</v>
      </c>
      <c r="D130" s="4" t="s">
        <v>86</v>
      </c>
      <c r="F130" s="4">
        <v>1</v>
      </c>
      <c r="I130" s="4">
        <v>0</v>
      </c>
      <c r="Z130" s="4" t="s">
        <v>80</v>
      </c>
      <c r="AD130" s="4" t="s">
        <v>2051</v>
      </c>
      <c r="AE130" s="4" t="s">
        <v>2348</v>
      </c>
      <c r="AF130" s="4" t="s">
        <v>706</v>
      </c>
      <c r="AG130" s="4" t="s">
        <v>2052</v>
      </c>
      <c r="AH130" s="4" t="s">
        <v>2053</v>
      </c>
      <c r="AI130" s="4" t="s">
        <v>2052</v>
      </c>
      <c r="AJ130" s="4" t="s">
        <v>471</v>
      </c>
      <c r="AM130" s="4">
        <v>0</v>
      </c>
      <c r="AO130" s="10">
        <v>43191</v>
      </c>
      <c r="AP130" s="4">
        <v>1</v>
      </c>
      <c r="AR130" s="4">
        <v>0</v>
      </c>
      <c r="AS130" s="4" t="s">
        <v>2054</v>
      </c>
      <c r="AT130" s="4">
        <v>0</v>
      </c>
    </row>
    <row r="131" spans="1:46">
      <c r="A131" s="4">
        <v>597</v>
      </c>
      <c r="B131" s="4">
        <v>0</v>
      </c>
      <c r="C131" s="4" t="s">
        <v>2055</v>
      </c>
      <c r="D131" s="4" t="s">
        <v>86</v>
      </c>
      <c r="F131" s="4">
        <v>1</v>
      </c>
      <c r="I131" s="4">
        <v>0</v>
      </c>
      <c r="Z131" s="4" t="s">
        <v>80</v>
      </c>
      <c r="AD131" s="4" t="s">
        <v>2056</v>
      </c>
      <c r="AE131" s="4" t="s">
        <v>2349</v>
      </c>
      <c r="AF131" s="4" t="s">
        <v>707</v>
      </c>
      <c r="AG131" s="4" t="s">
        <v>2057</v>
      </c>
      <c r="AH131" s="4" t="s">
        <v>2058</v>
      </c>
      <c r="AI131" s="4" t="s">
        <v>2057</v>
      </c>
      <c r="AJ131" s="4" t="s">
        <v>430</v>
      </c>
      <c r="AM131" s="4">
        <v>0</v>
      </c>
      <c r="AO131" s="10">
        <v>43191</v>
      </c>
      <c r="AP131" s="4">
        <v>1</v>
      </c>
      <c r="AR131" s="4">
        <v>0</v>
      </c>
      <c r="AS131" s="4" t="s">
        <v>2059</v>
      </c>
      <c r="AT131" s="4">
        <v>0</v>
      </c>
    </row>
    <row r="132" spans="1:46">
      <c r="A132" s="4">
        <v>598</v>
      </c>
      <c r="B132" s="4">
        <v>0</v>
      </c>
      <c r="C132" s="4" t="s">
        <v>2060</v>
      </c>
      <c r="D132" s="4" t="s">
        <v>86</v>
      </c>
      <c r="F132" s="4">
        <v>1</v>
      </c>
      <c r="I132" s="4">
        <v>0</v>
      </c>
      <c r="Z132" s="4" t="s">
        <v>80</v>
      </c>
      <c r="AD132" s="4" t="s">
        <v>2061</v>
      </c>
      <c r="AE132" s="4" t="s">
        <v>2350</v>
      </c>
      <c r="AF132" s="4" t="s">
        <v>708</v>
      </c>
      <c r="AG132" s="4" t="s">
        <v>2062</v>
      </c>
      <c r="AH132" s="4" t="s">
        <v>2063</v>
      </c>
      <c r="AI132" s="4" t="s">
        <v>2062</v>
      </c>
      <c r="AJ132" s="4" t="s">
        <v>432</v>
      </c>
      <c r="AM132" s="4">
        <v>0</v>
      </c>
      <c r="AO132" s="10">
        <v>43191</v>
      </c>
      <c r="AP132" s="4">
        <v>1</v>
      </c>
      <c r="AR132" s="4">
        <v>0</v>
      </c>
      <c r="AS132" s="4" t="s">
        <v>2064</v>
      </c>
      <c r="AT132" s="4">
        <v>0</v>
      </c>
    </row>
    <row r="133" spans="1:46">
      <c r="A133" s="4">
        <v>599</v>
      </c>
      <c r="B133" s="4">
        <v>0</v>
      </c>
      <c r="C133" s="4" t="s">
        <v>2065</v>
      </c>
      <c r="D133" s="4" t="s">
        <v>86</v>
      </c>
      <c r="F133" s="4">
        <v>1</v>
      </c>
      <c r="I133" s="4">
        <v>0</v>
      </c>
      <c r="Z133" s="4" t="s">
        <v>80</v>
      </c>
      <c r="AD133" s="4" t="s">
        <v>2066</v>
      </c>
      <c r="AE133" s="4" t="s">
        <v>2351</v>
      </c>
      <c r="AF133" s="4" t="s">
        <v>709</v>
      </c>
      <c r="AG133" s="4" t="s">
        <v>2067</v>
      </c>
      <c r="AH133" s="4" t="s">
        <v>2068</v>
      </c>
      <c r="AI133" s="4" t="s">
        <v>2067</v>
      </c>
      <c r="AJ133" s="4" t="s">
        <v>515</v>
      </c>
      <c r="AM133" s="4">
        <v>0</v>
      </c>
      <c r="AO133" s="10">
        <v>43952</v>
      </c>
      <c r="AP133" s="4">
        <v>1</v>
      </c>
      <c r="AR133" s="4">
        <v>0</v>
      </c>
      <c r="AS133" s="4" t="s">
        <v>2069</v>
      </c>
      <c r="AT133" s="4">
        <v>0</v>
      </c>
    </row>
    <row r="134" spans="1:46">
      <c r="A134" s="4">
        <v>610</v>
      </c>
      <c r="B134" s="4">
        <v>1</v>
      </c>
      <c r="C134" s="4" t="s">
        <v>2070</v>
      </c>
      <c r="D134" s="4" t="s">
        <v>97</v>
      </c>
      <c r="E134" s="4">
        <v>1381.30081300813</v>
      </c>
      <c r="F134" s="4">
        <v>1</v>
      </c>
      <c r="I134" s="4">
        <v>0</v>
      </c>
      <c r="Z134" s="4" t="s">
        <v>80</v>
      </c>
      <c r="AD134" s="4" t="s">
        <v>2071</v>
      </c>
      <c r="AE134" s="4" t="s">
        <v>2352</v>
      </c>
      <c r="AF134" s="4" t="s">
        <v>694</v>
      </c>
      <c r="AG134" s="4" t="s">
        <v>2072</v>
      </c>
      <c r="AH134" s="4" t="s">
        <v>2073</v>
      </c>
      <c r="AI134" s="4" t="s">
        <v>2072</v>
      </c>
      <c r="AJ134" s="4" t="s">
        <v>155</v>
      </c>
      <c r="AM134" s="4">
        <v>0</v>
      </c>
      <c r="AO134" s="10">
        <v>42005</v>
      </c>
      <c r="AP134" s="4">
        <v>1</v>
      </c>
      <c r="AR134" s="4">
        <v>0</v>
      </c>
      <c r="AS134" s="4" t="s">
        <v>2074</v>
      </c>
      <c r="AT134" s="4">
        <v>0</v>
      </c>
    </row>
    <row r="135" spans="1:46">
      <c r="A135" s="4">
        <v>611</v>
      </c>
      <c r="B135" s="4">
        <v>1</v>
      </c>
      <c r="C135" s="4" t="s">
        <v>2075</v>
      </c>
      <c r="D135" s="4" t="s">
        <v>97</v>
      </c>
      <c r="E135" s="4">
        <v>1381.30081300813</v>
      </c>
      <c r="F135" s="4">
        <v>1</v>
      </c>
      <c r="I135" s="4">
        <v>0</v>
      </c>
      <c r="Z135" s="4" t="s">
        <v>80</v>
      </c>
      <c r="AD135" s="4" t="s">
        <v>2076</v>
      </c>
      <c r="AE135" s="4" t="s">
        <v>2353</v>
      </c>
      <c r="AF135" s="4" t="s">
        <v>695</v>
      </c>
      <c r="AG135" s="4" t="s">
        <v>2077</v>
      </c>
      <c r="AH135" s="4" t="s">
        <v>2078</v>
      </c>
      <c r="AI135" s="4" t="s">
        <v>2077</v>
      </c>
      <c r="AJ135" s="4" t="s">
        <v>156</v>
      </c>
      <c r="AM135" s="4">
        <v>0</v>
      </c>
      <c r="AO135" s="10">
        <v>42005</v>
      </c>
      <c r="AP135" s="4">
        <v>1</v>
      </c>
      <c r="AR135" s="4">
        <v>0</v>
      </c>
      <c r="AS135" s="4" t="s">
        <v>2079</v>
      </c>
      <c r="AT135" s="4">
        <v>0</v>
      </c>
    </row>
    <row r="136" spans="1:46">
      <c r="A136" s="4">
        <v>612</v>
      </c>
      <c r="B136" s="4">
        <v>1</v>
      </c>
      <c r="C136" s="4" t="s">
        <v>2080</v>
      </c>
      <c r="D136" s="4" t="s">
        <v>97</v>
      </c>
      <c r="E136" s="4">
        <v>1381.30081300813</v>
      </c>
      <c r="F136" s="4">
        <v>1</v>
      </c>
      <c r="I136" s="4">
        <v>0</v>
      </c>
      <c r="Z136" s="4" t="s">
        <v>80</v>
      </c>
      <c r="AD136" s="4" t="s">
        <v>2081</v>
      </c>
      <c r="AE136" s="4" t="s">
        <v>2354</v>
      </c>
      <c r="AF136" s="4" t="s">
        <v>696</v>
      </c>
      <c r="AG136" s="4" t="s">
        <v>2082</v>
      </c>
      <c r="AH136" s="4" t="s">
        <v>2083</v>
      </c>
      <c r="AI136" s="4" t="s">
        <v>2082</v>
      </c>
      <c r="AJ136" s="4" t="s">
        <v>157</v>
      </c>
      <c r="AM136" s="4">
        <v>0</v>
      </c>
      <c r="AO136" s="10">
        <v>42005</v>
      </c>
      <c r="AP136" s="4">
        <v>1</v>
      </c>
      <c r="AR136" s="4">
        <v>0</v>
      </c>
      <c r="AS136" s="4" t="s">
        <v>2084</v>
      </c>
      <c r="AT136" s="4">
        <v>0</v>
      </c>
    </row>
    <row r="137" spans="1:46">
      <c r="A137" s="4">
        <v>613</v>
      </c>
      <c r="B137" s="4">
        <v>1</v>
      </c>
      <c r="C137" s="4" t="s">
        <v>2085</v>
      </c>
      <c r="D137" s="4" t="s">
        <v>97</v>
      </c>
      <c r="E137" s="4">
        <v>1381.30081300813</v>
      </c>
      <c r="F137" s="4">
        <v>1</v>
      </c>
      <c r="I137" s="4">
        <v>0</v>
      </c>
      <c r="Z137" s="4" t="s">
        <v>80</v>
      </c>
      <c r="AD137" s="4" t="s">
        <v>2086</v>
      </c>
      <c r="AE137" s="4" t="s">
        <v>2355</v>
      </c>
      <c r="AF137" s="4" t="s">
        <v>697</v>
      </c>
      <c r="AG137" s="4" t="s">
        <v>2087</v>
      </c>
      <c r="AH137" s="4" t="s">
        <v>2088</v>
      </c>
      <c r="AI137" s="4" t="s">
        <v>2087</v>
      </c>
      <c r="AJ137" s="4" t="s">
        <v>434</v>
      </c>
      <c r="AM137" s="4">
        <v>0</v>
      </c>
      <c r="AO137" s="10">
        <v>43191</v>
      </c>
      <c r="AP137" s="4">
        <v>1</v>
      </c>
      <c r="AR137" s="4">
        <v>0</v>
      </c>
      <c r="AS137" s="4" t="s">
        <v>2089</v>
      </c>
      <c r="AT137" s="4">
        <v>0</v>
      </c>
    </row>
    <row r="138" spans="1:46">
      <c r="A138" s="4">
        <v>614</v>
      </c>
      <c r="B138" s="4">
        <v>0</v>
      </c>
      <c r="C138" s="4" t="s">
        <v>2090</v>
      </c>
      <c r="D138" s="4" t="s">
        <v>97</v>
      </c>
      <c r="F138" s="4">
        <v>1</v>
      </c>
      <c r="I138" s="4">
        <v>0</v>
      </c>
      <c r="Z138" s="4" t="s">
        <v>80</v>
      </c>
      <c r="AD138" s="4" t="s">
        <v>2091</v>
      </c>
      <c r="AE138" s="4" t="s">
        <v>2356</v>
      </c>
      <c r="AF138" s="4" t="s">
        <v>698</v>
      </c>
      <c r="AG138" s="4" t="s">
        <v>2092</v>
      </c>
      <c r="AH138" s="4" t="s">
        <v>2093</v>
      </c>
      <c r="AI138" s="4" t="s">
        <v>2092</v>
      </c>
      <c r="AJ138" s="4" t="s">
        <v>472</v>
      </c>
      <c r="AM138" s="4">
        <v>0</v>
      </c>
      <c r="AO138" s="10">
        <v>43191</v>
      </c>
      <c r="AP138" s="4">
        <v>1</v>
      </c>
      <c r="AR138" s="4">
        <v>0</v>
      </c>
      <c r="AS138" s="4" t="s">
        <v>2094</v>
      </c>
      <c r="AT138" s="4">
        <v>0</v>
      </c>
    </row>
    <row r="139" spans="1:46">
      <c r="A139" s="4">
        <v>615</v>
      </c>
      <c r="B139" s="4">
        <v>0</v>
      </c>
      <c r="C139" s="4" t="s">
        <v>2095</v>
      </c>
      <c r="D139" s="4" t="s">
        <v>97</v>
      </c>
      <c r="F139" s="4">
        <v>1</v>
      </c>
      <c r="I139" s="4">
        <v>0</v>
      </c>
      <c r="Z139" s="4" t="s">
        <v>80</v>
      </c>
      <c r="AD139" s="4" t="s">
        <v>2096</v>
      </c>
      <c r="AE139" s="4" t="s">
        <v>2357</v>
      </c>
      <c r="AF139" s="4" t="s">
        <v>699</v>
      </c>
      <c r="AG139" s="4" t="s">
        <v>2097</v>
      </c>
      <c r="AH139" s="4" t="s">
        <v>2098</v>
      </c>
      <c r="AI139" s="4" t="s">
        <v>2097</v>
      </c>
      <c r="AJ139" s="4" t="s">
        <v>435</v>
      </c>
      <c r="AM139" s="4">
        <v>0</v>
      </c>
      <c r="AO139" s="10">
        <v>43191</v>
      </c>
      <c r="AP139" s="4">
        <v>1</v>
      </c>
      <c r="AR139" s="4">
        <v>0</v>
      </c>
      <c r="AS139" s="4" t="s">
        <v>2099</v>
      </c>
      <c r="AT139" s="4">
        <v>0</v>
      </c>
    </row>
    <row r="140" spans="1:46">
      <c r="A140" s="4">
        <v>616</v>
      </c>
      <c r="B140" s="4">
        <v>0</v>
      </c>
      <c r="C140" s="4" t="s">
        <v>2100</v>
      </c>
      <c r="D140" s="4" t="s">
        <v>97</v>
      </c>
      <c r="F140" s="4">
        <v>1</v>
      </c>
      <c r="I140" s="4">
        <v>0</v>
      </c>
      <c r="Z140" s="4" t="s">
        <v>80</v>
      </c>
      <c r="AD140" s="4" t="s">
        <v>2101</v>
      </c>
      <c r="AE140" s="4" t="s">
        <v>2358</v>
      </c>
      <c r="AF140" s="4" t="s">
        <v>700</v>
      </c>
      <c r="AG140" s="4" t="s">
        <v>2102</v>
      </c>
      <c r="AH140" s="4" t="s">
        <v>2103</v>
      </c>
      <c r="AI140" s="4" t="s">
        <v>2102</v>
      </c>
      <c r="AJ140" s="4" t="s">
        <v>436</v>
      </c>
      <c r="AM140" s="4">
        <v>0</v>
      </c>
      <c r="AO140" s="10">
        <v>43191</v>
      </c>
      <c r="AP140" s="4">
        <v>1</v>
      </c>
      <c r="AR140" s="4">
        <v>0</v>
      </c>
      <c r="AS140" s="4" t="s">
        <v>2104</v>
      </c>
      <c r="AT140" s="4">
        <v>0</v>
      </c>
    </row>
    <row r="141" spans="1:46">
      <c r="A141" s="4">
        <v>617</v>
      </c>
      <c r="B141" s="4">
        <v>0</v>
      </c>
      <c r="C141" s="4" t="s">
        <v>2105</v>
      </c>
      <c r="D141" s="4" t="s">
        <v>97</v>
      </c>
      <c r="F141" s="4">
        <v>1</v>
      </c>
      <c r="I141" s="4">
        <v>0</v>
      </c>
      <c r="Z141" s="4" t="s">
        <v>80</v>
      </c>
      <c r="AD141" s="4" t="s">
        <v>2106</v>
      </c>
      <c r="AE141" s="4" t="s">
        <v>2359</v>
      </c>
      <c r="AF141" s="4" t="s">
        <v>701</v>
      </c>
      <c r="AG141" s="4" t="s">
        <v>2107</v>
      </c>
      <c r="AH141" s="4" t="s">
        <v>2108</v>
      </c>
      <c r="AI141" s="4" t="s">
        <v>2107</v>
      </c>
      <c r="AJ141" s="4" t="s">
        <v>437</v>
      </c>
      <c r="AM141" s="4">
        <v>0</v>
      </c>
      <c r="AO141" s="10">
        <v>43191</v>
      </c>
      <c r="AP141" s="4">
        <v>1</v>
      </c>
      <c r="AR141" s="4">
        <v>0</v>
      </c>
      <c r="AS141" s="4" t="s">
        <v>2109</v>
      </c>
      <c r="AT141" s="4">
        <v>0</v>
      </c>
    </row>
    <row r="142" spans="1:46">
      <c r="A142" s="4">
        <v>690</v>
      </c>
      <c r="B142" s="4">
        <v>1</v>
      </c>
      <c r="C142" s="4" t="s">
        <v>2110</v>
      </c>
      <c r="D142" s="4" t="s">
        <v>207</v>
      </c>
      <c r="E142" s="4">
        <v>1300</v>
      </c>
      <c r="F142" s="4">
        <v>1</v>
      </c>
      <c r="I142" s="4">
        <v>250</v>
      </c>
      <c r="Z142" s="4" t="s">
        <v>80</v>
      </c>
      <c r="AD142" s="4" t="s">
        <v>2111</v>
      </c>
      <c r="AE142" s="4" t="s">
        <v>2360</v>
      </c>
      <c r="AF142" s="4" t="s">
        <v>689</v>
      </c>
      <c r="AG142" s="4" t="s">
        <v>2112</v>
      </c>
      <c r="AH142" s="4" t="s">
        <v>2113</v>
      </c>
      <c r="AI142" s="4" t="s">
        <v>2112</v>
      </c>
      <c r="AJ142" s="4" t="s">
        <v>210</v>
      </c>
      <c r="AM142" s="4">
        <v>0</v>
      </c>
      <c r="AO142" s="10">
        <v>42546</v>
      </c>
      <c r="AP142" s="4">
        <v>1</v>
      </c>
      <c r="AR142" s="4">
        <v>0</v>
      </c>
      <c r="AS142" s="4" t="s">
        <v>2114</v>
      </c>
      <c r="AT142" s="4">
        <v>0</v>
      </c>
    </row>
    <row r="143" spans="1:46">
      <c r="A143" s="4">
        <v>691</v>
      </c>
      <c r="B143" s="4">
        <v>1</v>
      </c>
      <c r="C143" s="4" t="s">
        <v>2115</v>
      </c>
      <c r="D143" s="4" t="s">
        <v>207</v>
      </c>
      <c r="E143" s="4">
        <v>1300</v>
      </c>
      <c r="F143" s="4">
        <v>1</v>
      </c>
      <c r="I143" s="4">
        <v>250</v>
      </c>
      <c r="Z143" s="4" t="s">
        <v>80</v>
      </c>
      <c r="AD143" s="4" t="s">
        <v>2116</v>
      </c>
      <c r="AE143" s="4" t="s">
        <v>2361</v>
      </c>
      <c r="AF143" s="4" t="s">
        <v>690</v>
      </c>
      <c r="AG143" s="4" t="s">
        <v>2117</v>
      </c>
      <c r="AH143" s="4" t="s">
        <v>2118</v>
      </c>
      <c r="AI143" s="4" t="s">
        <v>2117</v>
      </c>
      <c r="AJ143" s="4" t="s">
        <v>209</v>
      </c>
      <c r="AM143" s="4">
        <v>0</v>
      </c>
      <c r="AO143" s="10">
        <v>42546</v>
      </c>
      <c r="AP143" s="4">
        <v>1</v>
      </c>
      <c r="AR143" s="4">
        <v>0</v>
      </c>
      <c r="AS143" s="4" t="s">
        <v>2119</v>
      </c>
      <c r="AT143" s="4">
        <v>0</v>
      </c>
    </row>
    <row r="144" spans="1:46">
      <c r="A144" s="4">
        <v>694</v>
      </c>
      <c r="B144" s="4">
        <v>1</v>
      </c>
      <c r="C144" s="4" t="s">
        <v>2120</v>
      </c>
      <c r="D144" s="4" t="s">
        <v>571</v>
      </c>
      <c r="E144" s="4">
        <v>1300</v>
      </c>
      <c r="F144" s="4">
        <v>1</v>
      </c>
      <c r="Z144" s="4" t="s">
        <v>80</v>
      </c>
      <c r="AD144" s="4" t="s">
        <v>2121</v>
      </c>
      <c r="AE144" s="4" t="s">
        <v>2362</v>
      </c>
      <c r="AF144" s="4" t="s">
        <v>691</v>
      </c>
      <c r="AG144" s="4" t="s">
        <v>2122</v>
      </c>
      <c r="AH144" s="4" t="s">
        <v>2123</v>
      </c>
      <c r="AI144" s="4" t="s">
        <v>2122</v>
      </c>
      <c r="AJ144" s="4" t="s">
        <v>569</v>
      </c>
      <c r="AM144" s="4">
        <v>0</v>
      </c>
      <c r="AO144" s="10">
        <v>44461</v>
      </c>
      <c r="AP144" s="4">
        <v>1</v>
      </c>
      <c r="AR144" s="4">
        <v>0</v>
      </c>
      <c r="AS144" s="4" t="s">
        <v>2124</v>
      </c>
      <c r="AT144" s="4">
        <v>0</v>
      </c>
    </row>
    <row r="145" spans="1:46">
      <c r="A145" s="4">
        <v>692</v>
      </c>
      <c r="B145" s="4">
        <v>1</v>
      </c>
      <c r="C145" s="4" t="s">
        <v>2125</v>
      </c>
      <c r="D145" s="4" t="s">
        <v>189</v>
      </c>
      <c r="E145" s="4">
        <v>1218.69918699187</v>
      </c>
      <c r="F145" s="4">
        <v>1</v>
      </c>
      <c r="I145" s="4">
        <v>200</v>
      </c>
      <c r="Z145" s="4" t="s">
        <v>80</v>
      </c>
      <c r="AD145" s="4" t="s">
        <v>2126</v>
      </c>
      <c r="AE145" s="4" t="s">
        <v>2363</v>
      </c>
      <c r="AF145" s="4" t="s">
        <v>692</v>
      </c>
      <c r="AG145" s="4" t="s">
        <v>2127</v>
      </c>
      <c r="AH145" s="4" t="s">
        <v>2128</v>
      </c>
      <c r="AI145" s="4" t="s">
        <v>2127</v>
      </c>
      <c r="AJ145" s="4" t="s">
        <v>489</v>
      </c>
      <c r="AM145" s="4">
        <v>0</v>
      </c>
      <c r="AO145" s="10">
        <v>42546</v>
      </c>
      <c r="AP145" s="4">
        <v>1</v>
      </c>
      <c r="AR145" s="4">
        <v>0</v>
      </c>
      <c r="AS145" s="4" t="s">
        <v>2129</v>
      </c>
      <c r="AT145" s="4">
        <v>0</v>
      </c>
    </row>
    <row r="146" spans="1:46">
      <c r="A146" s="4">
        <v>693</v>
      </c>
      <c r="B146" s="4">
        <v>1</v>
      </c>
      <c r="C146" s="4" t="s">
        <v>2130</v>
      </c>
      <c r="D146" s="4" t="s">
        <v>189</v>
      </c>
      <c r="E146" s="4">
        <v>1218.69918699187</v>
      </c>
      <c r="F146" s="4">
        <v>1</v>
      </c>
      <c r="I146" s="4">
        <v>200</v>
      </c>
      <c r="Z146" s="4" t="s">
        <v>80</v>
      </c>
      <c r="AD146" s="4" t="s">
        <v>2131</v>
      </c>
      <c r="AE146" s="4" t="s">
        <v>2364</v>
      </c>
      <c r="AF146" s="4" t="s">
        <v>693</v>
      </c>
      <c r="AG146" s="4" t="s">
        <v>2132</v>
      </c>
      <c r="AH146" s="4" t="s">
        <v>2133</v>
      </c>
      <c r="AI146" s="4" t="s">
        <v>2132</v>
      </c>
      <c r="AJ146" s="4" t="s">
        <v>567</v>
      </c>
      <c r="AM146" s="4">
        <v>0</v>
      </c>
      <c r="AO146" s="10">
        <v>44256</v>
      </c>
      <c r="AP146" s="4">
        <v>1</v>
      </c>
      <c r="AR146" s="4">
        <v>0</v>
      </c>
      <c r="AS146" s="4" t="s">
        <v>2134</v>
      </c>
      <c r="AT146" s="4">
        <v>0</v>
      </c>
    </row>
    <row r="147" spans="1:46">
      <c r="A147" s="4">
        <v>640</v>
      </c>
      <c r="B147" s="4">
        <v>1</v>
      </c>
      <c r="C147" s="4" t="s">
        <v>2135</v>
      </c>
      <c r="D147" s="4" t="s">
        <v>207</v>
      </c>
      <c r="E147" s="4">
        <v>1462.6016260162601</v>
      </c>
      <c r="F147" s="4">
        <v>1</v>
      </c>
      <c r="I147" s="4">
        <v>300</v>
      </c>
      <c r="Z147" s="4" t="s">
        <v>80</v>
      </c>
      <c r="AD147" s="4" t="s">
        <v>2136</v>
      </c>
      <c r="AE147" s="4" t="s">
        <v>2137</v>
      </c>
      <c r="AF147" s="4" t="s">
        <v>2138</v>
      </c>
      <c r="AG147" s="4" t="s">
        <v>2139</v>
      </c>
      <c r="AH147" s="4" t="s">
        <v>2140</v>
      </c>
      <c r="AI147" s="4" t="s">
        <v>2139</v>
      </c>
      <c r="AJ147" s="4" t="s">
        <v>2159</v>
      </c>
      <c r="AM147" s="4">
        <v>0</v>
      </c>
      <c r="AO147" s="10">
        <v>45078</v>
      </c>
      <c r="AP147" s="4">
        <v>1</v>
      </c>
      <c r="AR147" s="4">
        <v>0</v>
      </c>
      <c r="AS147" s="4" t="s">
        <v>2163</v>
      </c>
      <c r="AT147" s="4">
        <v>0</v>
      </c>
    </row>
    <row r="148" spans="1:46">
      <c r="A148" s="4">
        <v>641</v>
      </c>
      <c r="B148" s="4">
        <v>1</v>
      </c>
      <c r="C148" s="4" t="s">
        <v>2141</v>
      </c>
      <c r="D148" s="4" t="s">
        <v>207</v>
      </c>
      <c r="E148" s="4">
        <v>1462.6016260162601</v>
      </c>
      <c r="F148" s="4">
        <v>1</v>
      </c>
      <c r="I148" s="4">
        <v>300</v>
      </c>
      <c r="Z148" s="4" t="s">
        <v>80</v>
      </c>
      <c r="AD148" s="4" t="s">
        <v>2142</v>
      </c>
      <c r="AE148" s="4" t="s">
        <v>2143</v>
      </c>
      <c r="AF148" s="4" t="s">
        <v>2144</v>
      </c>
      <c r="AG148" s="4" t="s">
        <v>2145</v>
      </c>
      <c r="AH148" s="4" t="s">
        <v>2146</v>
      </c>
      <c r="AI148" s="4" t="s">
        <v>2145</v>
      </c>
      <c r="AJ148" s="4" t="s">
        <v>2160</v>
      </c>
      <c r="AM148" s="4">
        <v>0</v>
      </c>
      <c r="AO148" s="10">
        <v>45078</v>
      </c>
      <c r="AP148" s="4">
        <v>1</v>
      </c>
      <c r="AR148" s="4">
        <v>0</v>
      </c>
      <c r="AS148" s="4" t="s">
        <v>2164</v>
      </c>
      <c r="AT148" s="4">
        <v>0</v>
      </c>
    </row>
    <row r="149" spans="1:46">
      <c r="A149" s="4">
        <v>642</v>
      </c>
      <c r="B149" s="4">
        <v>1</v>
      </c>
      <c r="C149" s="4" t="s">
        <v>2147</v>
      </c>
      <c r="D149" s="4" t="s">
        <v>207</v>
      </c>
      <c r="E149" s="4">
        <v>1462.6016260162601</v>
      </c>
      <c r="F149" s="4">
        <v>1</v>
      </c>
      <c r="I149" s="4">
        <v>300</v>
      </c>
      <c r="Z149" s="4" t="s">
        <v>80</v>
      </c>
      <c r="AD149" s="4" t="s">
        <v>2148</v>
      </c>
      <c r="AE149" s="4" t="s">
        <v>2149</v>
      </c>
      <c r="AF149" s="4" t="s">
        <v>2150</v>
      </c>
      <c r="AG149" s="4" t="s">
        <v>2151</v>
      </c>
      <c r="AH149" s="4" t="s">
        <v>2152</v>
      </c>
      <c r="AI149" s="4" t="s">
        <v>2151</v>
      </c>
      <c r="AJ149" s="4" t="s">
        <v>2161</v>
      </c>
      <c r="AM149" s="4">
        <v>0</v>
      </c>
      <c r="AO149" s="10">
        <v>45078</v>
      </c>
      <c r="AP149" s="4">
        <v>1</v>
      </c>
      <c r="AR149" s="4">
        <v>0</v>
      </c>
      <c r="AS149" s="4" t="s">
        <v>2165</v>
      </c>
      <c r="AT149" s="4">
        <v>0</v>
      </c>
    </row>
    <row r="150" spans="1:46">
      <c r="A150" s="4">
        <v>643</v>
      </c>
      <c r="B150" s="4">
        <v>1</v>
      </c>
      <c r="C150" s="4" t="s">
        <v>2153</v>
      </c>
      <c r="D150" s="4" t="s">
        <v>207</v>
      </c>
      <c r="E150" s="4">
        <v>1462.6016260162601</v>
      </c>
      <c r="F150" s="4">
        <v>1</v>
      </c>
      <c r="I150" s="4">
        <v>300</v>
      </c>
      <c r="Z150" s="4" t="s">
        <v>80</v>
      </c>
      <c r="AD150" s="4" t="s">
        <v>2154</v>
      </c>
      <c r="AE150" s="4" t="s">
        <v>2155</v>
      </c>
      <c r="AF150" s="4" t="s">
        <v>2156</v>
      </c>
      <c r="AG150" s="4" t="s">
        <v>2157</v>
      </c>
      <c r="AH150" s="4" t="s">
        <v>2158</v>
      </c>
      <c r="AI150" s="4" t="s">
        <v>2157</v>
      </c>
      <c r="AJ150" s="4" t="s">
        <v>2162</v>
      </c>
      <c r="AM150" s="4">
        <v>0</v>
      </c>
      <c r="AO150" s="10">
        <v>45078</v>
      </c>
      <c r="AP150" s="4">
        <v>1</v>
      </c>
      <c r="AR150" s="4">
        <v>0</v>
      </c>
      <c r="AS150" s="4" t="s">
        <v>2166</v>
      </c>
      <c r="AT150" s="4">
        <v>0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D2F1-5152-460B-AF94-DF8245612C73}">
  <dimension ref="A1:BC4"/>
  <sheetViews>
    <sheetView tabSelected="1" topLeftCell="F1" workbookViewId="0">
      <selection activeCell="F4" sqref="A4:XFD4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8" width="0" hidden="1" customWidth="1"/>
    <col min="9" max="9" width="13.625" customWidth="1"/>
    <col min="10" max="25" width="0" hidden="1" customWidth="1"/>
    <col min="26" max="26" width="11.125" bestFit="1" customWidth="1"/>
    <col min="27" max="29" width="0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40" width="0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55" width="0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>
      <c r="A2">
        <v>650</v>
      </c>
      <c r="B2">
        <v>1</v>
      </c>
      <c r="C2" t="s">
        <v>2563</v>
      </c>
      <c r="D2" t="s">
        <v>86</v>
      </c>
      <c r="E2">
        <f>1199/1.23</f>
        <v>974.79674796747963</v>
      </c>
      <c r="F2">
        <v>1</v>
      </c>
      <c r="Z2" t="s">
        <v>80</v>
      </c>
      <c r="AD2" t="s">
        <v>2564</v>
      </c>
      <c r="AE2" t="s">
        <v>2572</v>
      </c>
      <c r="AF2" t="s">
        <v>2565</v>
      </c>
      <c r="AG2" t="s">
        <v>2566</v>
      </c>
      <c r="AH2" t="s">
        <v>2567</v>
      </c>
      <c r="AI2" t="s">
        <v>2566</v>
      </c>
      <c r="AJ2" t="s">
        <v>2568</v>
      </c>
      <c r="AM2">
        <v>0</v>
      </c>
      <c r="AO2" t="s">
        <v>2569</v>
      </c>
      <c r="AP2">
        <v>1</v>
      </c>
      <c r="AQ2" t="s">
        <v>2570</v>
      </c>
      <c r="AR2">
        <v>1</v>
      </c>
      <c r="AS2" t="s">
        <v>2571</v>
      </c>
      <c r="AT2">
        <v>0</v>
      </c>
    </row>
    <row r="3" spans="1:55">
      <c r="A3">
        <v>651</v>
      </c>
      <c r="B3">
        <v>1</v>
      </c>
      <c r="C3" t="s">
        <v>2574</v>
      </c>
      <c r="D3" t="s">
        <v>86</v>
      </c>
      <c r="E3">
        <f>1199/1.23</f>
        <v>974.79674796747963</v>
      </c>
      <c r="F3">
        <v>1</v>
      </c>
      <c r="Z3" t="s">
        <v>80</v>
      </c>
      <c r="AD3" t="s">
        <v>2575</v>
      </c>
      <c r="AE3" t="s">
        <v>2576</v>
      </c>
      <c r="AF3" t="s">
        <v>2573</v>
      </c>
      <c r="AG3" t="s">
        <v>2577</v>
      </c>
      <c r="AH3" t="s">
        <v>2578</v>
      </c>
      <c r="AI3" t="s">
        <v>2577</v>
      </c>
      <c r="AJ3" t="s">
        <v>2580</v>
      </c>
      <c r="AM3">
        <v>0</v>
      </c>
      <c r="AO3" t="s">
        <v>2569</v>
      </c>
      <c r="AP3">
        <v>1</v>
      </c>
      <c r="AQ3" t="s">
        <v>2581</v>
      </c>
      <c r="AR3">
        <v>1</v>
      </c>
      <c r="AS3" t="s">
        <v>2579</v>
      </c>
      <c r="AT3">
        <v>0</v>
      </c>
    </row>
    <row r="4" spans="1:55">
      <c r="A4">
        <v>652</v>
      </c>
      <c r="B4">
        <v>1</v>
      </c>
      <c r="C4" t="s">
        <v>2582</v>
      </c>
      <c r="D4" t="s">
        <v>86</v>
      </c>
      <c r="E4">
        <f>1199/1.23</f>
        <v>974.79674796747963</v>
      </c>
      <c r="F4">
        <v>1</v>
      </c>
      <c r="Z4" t="s">
        <v>80</v>
      </c>
      <c r="AD4" t="s">
        <v>2583</v>
      </c>
      <c r="AE4" t="s">
        <v>2590</v>
      </c>
      <c r="AF4" t="s">
        <v>2589</v>
      </c>
      <c r="AG4" t="s">
        <v>2584</v>
      </c>
      <c r="AH4" t="s">
        <v>2585</v>
      </c>
      <c r="AI4" t="s">
        <v>2584</v>
      </c>
      <c r="AJ4" t="s">
        <v>2587</v>
      </c>
      <c r="AM4">
        <v>0</v>
      </c>
      <c r="AO4" t="s">
        <v>2569</v>
      </c>
      <c r="AP4">
        <v>1</v>
      </c>
      <c r="AQ4" t="s">
        <v>2588</v>
      </c>
      <c r="AR4">
        <v>1</v>
      </c>
      <c r="AS4" t="s">
        <v>2586</v>
      </c>
      <c r="AT4">
        <v>0</v>
      </c>
    </row>
  </sheetData>
  <hyperlinks>
    <hyperlink ref="AQ2" r:id="rId1" xr:uid="{02794E95-0890-42A6-816F-E6383D88BC29}"/>
    <hyperlink ref="AQ3" r:id="rId2" xr:uid="{1A30C483-29B4-4D88-A97B-8AD9BEB59499}"/>
    <hyperlink ref="AQ4" r:id="rId3" display="http://www.schock.com.pl/img/schock/pinedo_d-100xs/pinedod100xscroma.png,http://www.schock.com.pl/img/schock/pinedo_d-100xs/pinedod100xsrystech.png" xr:uid="{21E0A4BD-8B49-4066-8361-02020A9C110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BC11"/>
  <sheetViews>
    <sheetView workbookViewId="0">
      <selection activeCell="G5" sqref="G5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hidden="1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1355</v>
      </c>
      <c r="B2" s="4">
        <v>0</v>
      </c>
      <c r="C2" s="4" t="s">
        <v>876</v>
      </c>
      <c r="D2" s="4" t="s">
        <v>189</v>
      </c>
      <c r="E2" s="4" t="s">
        <v>474</v>
      </c>
      <c r="F2" s="4">
        <v>1</v>
      </c>
      <c r="I2" s="4">
        <v>300</v>
      </c>
      <c r="Z2" s="4" t="s">
        <v>80</v>
      </c>
      <c r="AD2" s="4" t="s">
        <v>877</v>
      </c>
      <c r="AE2" s="5" t="s">
        <v>2269</v>
      </c>
      <c r="AF2" s="4" t="s">
        <v>878</v>
      </c>
      <c r="AG2" s="4" t="s">
        <v>879</v>
      </c>
      <c r="AH2" s="4" t="s">
        <v>880</v>
      </c>
      <c r="AI2" s="4" t="s">
        <v>879</v>
      </c>
      <c r="AJ2" s="5" t="s">
        <v>191</v>
      </c>
      <c r="AM2" s="4">
        <v>0</v>
      </c>
      <c r="AO2" s="6">
        <v>42546</v>
      </c>
      <c r="AP2" s="4">
        <v>1</v>
      </c>
      <c r="AQ2" s="5" t="s">
        <v>309</v>
      </c>
      <c r="AR2" s="4">
        <v>1</v>
      </c>
      <c r="AS2" s="5" t="s">
        <v>881</v>
      </c>
      <c r="AT2" s="4">
        <v>0</v>
      </c>
    </row>
    <row r="3" spans="1:55" s="4" customFormat="1" ht="15">
      <c r="A3" s="4">
        <v>670</v>
      </c>
      <c r="B3" s="4">
        <v>0</v>
      </c>
      <c r="C3" s="4" t="s">
        <v>882</v>
      </c>
      <c r="D3" s="4" t="s">
        <v>189</v>
      </c>
      <c r="E3" s="4" t="s">
        <v>474</v>
      </c>
      <c r="F3" s="4">
        <v>1</v>
      </c>
      <c r="Z3" s="4" t="s">
        <v>80</v>
      </c>
      <c r="AD3" s="4" t="s">
        <v>883</v>
      </c>
      <c r="AE3" s="5" t="s">
        <v>2270</v>
      </c>
      <c r="AF3" s="4" t="s">
        <v>884</v>
      </c>
      <c r="AG3" s="4" t="s">
        <v>885</v>
      </c>
      <c r="AH3" s="4" t="s">
        <v>886</v>
      </c>
      <c r="AI3" s="4" t="s">
        <v>885</v>
      </c>
      <c r="AJ3" s="5" t="s">
        <v>192</v>
      </c>
      <c r="AM3" s="4">
        <v>0</v>
      </c>
      <c r="AO3" s="6">
        <v>42546</v>
      </c>
      <c r="AP3" s="4">
        <v>1</v>
      </c>
      <c r="AQ3" s="5" t="s">
        <v>310</v>
      </c>
      <c r="AR3" s="4">
        <v>1</v>
      </c>
      <c r="AS3" s="5" t="s">
        <v>887</v>
      </c>
      <c r="AT3" s="4">
        <v>0</v>
      </c>
    </row>
    <row r="4" spans="1:55" s="4" customFormat="1" ht="15">
      <c r="A4" s="4">
        <v>1356</v>
      </c>
      <c r="B4" s="4">
        <v>0</v>
      </c>
      <c r="C4" s="4" t="s">
        <v>888</v>
      </c>
      <c r="D4" s="4" t="s">
        <v>189</v>
      </c>
      <c r="E4" s="4" t="s">
        <v>474</v>
      </c>
      <c r="F4" s="4">
        <v>1</v>
      </c>
      <c r="I4" s="4">
        <v>300</v>
      </c>
      <c r="Z4" s="4" t="s">
        <v>80</v>
      </c>
      <c r="AD4" s="4" t="s">
        <v>889</v>
      </c>
      <c r="AE4" s="5" t="s">
        <v>2271</v>
      </c>
      <c r="AF4" s="4" t="s">
        <v>890</v>
      </c>
      <c r="AG4" s="4" t="s">
        <v>891</v>
      </c>
      <c r="AH4" s="4" t="s">
        <v>892</v>
      </c>
      <c r="AI4" s="4" t="s">
        <v>891</v>
      </c>
      <c r="AJ4" s="5" t="s">
        <v>193</v>
      </c>
      <c r="AM4" s="4">
        <v>0</v>
      </c>
      <c r="AO4" s="6">
        <v>42546</v>
      </c>
      <c r="AP4" s="4">
        <v>1</v>
      </c>
      <c r="AQ4" s="5" t="s">
        <v>311</v>
      </c>
      <c r="AR4" s="4">
        <v>1</v>
      </c>
      <c r="AS4" s="5" t="s">
        <v>893</v>
      </c>
      <c r="AT4" s="4">
        <v>0</v>
      </c>
    </row>
    <row r="5" spans="1:55" s="4" customFormat="1" ht="15">
      <c r="A5" s="4">
        <v>671</v>
      </c>
      <c r="B5" s="4">
        <v>0</v>
      </c>
      <c r="C5" s="4" t="s">
        <v>894</v>
      </c>
      <c r="D5" s="4" t="s">
        <v>189</v>
      </c>
      <c r="E5" s="4" t="s">
        <v>474</v>
      </c>
      <c r="F5" s="4">
        <v>1</v>
      </c>
      <c r="I5" s="4">
        <v>300</v>
      </c>
      <c r="Z5" s="4" t="s">
        <v>80</v>
      </c>
      <c r="AD5" s="4" t="s">
        <v>895</v>
      </c>
      <c r="AE5" s="5" t="s">
        <v>2272</v>
      </c>
      <c r="AF5" s="4" t="s">
        <v>896</v>
      </c>
      <c r="AG5" s="4" t="s">
        <v>897</v>
      </c>
      <c r="AH5" s="4" t="s">
        <v>898</v>
      </c>
      <c r="AI5" s="4" t="s">
        <v>897</v>
      </c>
      <c r="AJ5" s="5" t="s">
        <v>194</v>
      </c>
      <c r="AM5" s="4">
        <v>0</v>
      </c>
      <c r="AO5" s="6">
        <v>42546</v>
      </c>
      <c r="AP5" s="4">
        <v>1</v>
      </c>
      <c r="AQ5" s="5" t="s">
        <v>312</v>
      </c>
      <c r="AR5" s="4">
        <v>1</v>
      </c>
      <c r="AS5" s="5" t="s">
        <v>899</v>
      </c>
      <c r="AT5" s="4">
        <v>0</v>
      </c>
    </row>
    <row r="6" spans="1:55" s="4" customFormat="1" ht="15">
      <c r="A6" s="4">
        <f t="shared" ref="A6:A11" si="0">A5+1</f>
        <v>672</v>
      </c>
      <c r="B6" s="4">
        <v>0</v>
      </c>
      <c r="C6" s="4" t="s">
        <v>900</v>
      </c>
      <c r="D6" s="4" t="s">
        <v>189</v>
      </c>
      <c r="E6" s="4" t="s">
        <v>474</v>
      </c>
      <c r="F6" s="4">
        <v>1</v>
      </c>
      <c r="I6" s="4">
        <v>300</v>
      </c>
      <c r="Z6" s="4" t="s">
        <v>80</v>
      </c>
      <c r="AD6" s="4" t="s">
        <v>901</v>
      </c>
      <c r="AE6" s="5" t="s">
        <v>2273</v>
      </c>
      <c r="AF6" s="4" t="s">
        <v>902</v>
      </c>
      <c r="AG6" s="4" t="s">
        <v>903</v>
      </c>
      <c r="AH6" s="4" t="s">
        <v>904</v>
      </c>
      <c r="AI6" s="4" t="s">
        <v>903</v>
      </c>
      <c r="AJ6" s="5" t="s">
        <v>195</v>
      </c>
      <c r="AM6" s="4">
        <v>0</v>
      </c>
      <c r="AO6" s="6">
        <v>42546</v>
      </c>
      <c r="AP6" s="4">
        <v>1</v>
      </c>
      <c r="AQ6" s="5" t="s">
        <v>313</v>
      </c>
      <c r="AR6" s="4">
        <v>1</v>
      </c>
      <c r="AS6" s="5" t="s">
        <v>905</v>
      </c>
      <c r="AT6" s="4">
        <v>0</v>
      </c>
    </row>
    <row r="7" spans="1:55" s="4" customFormat="1" ht="15">
      <c r="A7" s="4">
        <f t="shared" si="0"/>
        <v>673</v>
      </c>
      <c r="B7" s="4">
        <v>0</v>
      </c>
      <c r="C7" s="4" t="s">
        <v>906</v>
      </c>
      <c r="D7" s="4" t="s">
        <v>189</v>
      </c>
      <c r="E7" s="4" t="s">
        <v>474</v>
      </c>
      <c r="F7" s="4">
        <v>1</v>
      </c>
      <c r="I7" s="4">
        <v>300</v>
      </c>
      <c r="Z7" s="4" t="s">
        <v>80</v>
      </c>
      <c r="AD7" s="4" t="s">
        <v>907</v>
      </c>
      <c r="AE7" s="5" t="s">
        <v>2274</v>
      </c>
      <c r="AF7" s="4" t="s">
        <v>908</v>
      </c>
      <c r="AG7" s="4" t="s">
        <v>909</v>
      </c>
      <c r="AH7" s="4" t="s">
        <v>910</v>
      </c>
      <c r="AI7" s="4" t="s">
        <v>909</v>
      </c>
      <c r="AJ7" s="5" t="s">
        <v>196</v>
      </c>
      <c r="AM7" s="4">
        <v>0</v>
      </c>
      <c r="AO7" s="6">
        <v>42546</v>
      </c>
      <c r="AP7" s="4">
        <v>1</v>
      </c>
      <c r="AQ7" s="5" t="s">
        <v>314</v>
      </c>
      <c r="AR7" s="4">
        <v>1</v>
      </c>
      <c r="AS7" s="5" t="s">
        <v>911</v>
      </c>
      <c r="AT7" s="4">
        <v>0</v>
      </c>
    </row>
    <row r="8" spans="1:55" ht="15">
      <c r="A8">
        <f t="shared" si="0"/>
        <v>674</v>
      </c>
      <c r="B8">
        <v>0</v>
      </c>
      <c r="C8" t="s">
        <v>912</v>
      </c>
      <c r="D8" t="s">
        <v>189</v>
      </c>
      <c r="E8" t="s">
        <v>120</v>
      </c>
      <c r="F8">
        <v>1</v>
      </c>
      <c r="Z8" t="s">
        <v>80</v>
      </c>
      <c r="AD8" t="s">
        <v>913</v>
      </c>
      <c r="AE8" s="2" t="s">
        <v>2275</v>
      </c>
      <c r="AF8" t="s">
        <v>914</v>
      </c>
      <c r="AG8" t="s">
        <v>915</v>
      </c>
      <c r="AH8" t="s">
        <v>916</v>
      </c>
      <c r="AI8" t="s">
        <v>915</v>
      </c>
      <c r="AJ8" s="2" t="s">
        <v>197</v>
      </c>
      <c r="AM8">
        <v>0</v>
      </c>
      <c r="AO8" s="3">
        <v>42546</v>
      </c>
      <c r="AP8">
        <v>1</v>
      </c>
      <c r="AQ8" s="2" t="s">
        <v>315</v>
      </c>
      <c r="AR8">
        <v>1</v>
      </c>
      <c r="AS8" s="2" t="s">
        <v>917</v>
      </c>
      <c r="AT8">
        <v>0</v>
      </c>
    </row>
    <row r="9" spans="1:55" ht="15">
      <c r="A9">
        <f t="shared" si="0"/>
        <v>675</v>
      </c>
      <c r="B9">
        <v>0</v>
      </c>
      <c r="C9" t="s">
        <v>918</v>
      </c>
      <c r="D9" t="s">
        <v>189</v>
      </c>
      <c r="E9" t="s">
        <v>120</v>
      </c>
      <c r="F9">
        <v>1</v>
      </c>
      <c r="Z9" t="s">
        <v>80</v>
      </c>
      <c r="AD9" t="s">
        <v>919</v>
      </c>
      <c r="AE9" s="2" t="s">
        <v>2276</v>
      </c>
      <c r="AF9" t="s">
        <v>920</v>
      </c>
      <c r="AG9" t="s">
        <v>921</v>
      </c>
      <c r="AH9" t="s">
        <v>922</v>
      </c>
      <c r="AI9" t="s">
        <v>921</v>
      </c>
      <c r="AJ9" s="2" t="s">
        <v>198</v>
      </c>
      <c r="AM9">
        <v>0</v>
      </c>
      <c r="AO9" s="3">
        <v>42546</v>
      </c>
      <c r="AP9">
        <v>1</v>
      </c>
      <c r="AQ9" s="2" t="s">
        <v>316</v>
      </c>
      <c r="AR9">
        <v>1</v>
      </c>
      <c r="AS9" s="2" t="s">
        <v>923</v>
      </c>
      <c r="AT9">
        <v>0</v>
      </c>
    </row>
    <row r="10" spans="1:55" ht="15">
      <c r="A10">
        <f t="shared" si="0"/>
        <v>676</v>
      </c>
      <c r="B10">
        <v>0</v>
      </c>
      <c r="C10" t="s">
        <v>924</v>
      </c>
      <c r="D10" t="s">
        <v>189</v>
      </c>
      <c r="E10" t="s">
        <v>120</v>
      </c>
      <c r="F10">
        <v>1</v>
      </c>
      <c r="Z10" t="s">
        <v>80</v>
      </c>
      <c r="AD10" t="s">
        <v>925</v>
      </c>
      <c r="AE10" s="2" t="s">
        <v>2277</v>
      </c>
      <c r="AF10" t="s">
        <v>926</v>
      </c>
      <c r="AG10" t="s">
        <v>927</v>
      </c>
      <c r="AH10" t="s">
        <v>928</v>
      </c>
      <c r="AI10" t="s">
        <v>927</v>
      </c>
      <c r="AJ10" s="2" t="s">
        <v>199</v>
      </c>
      <c r="AM10">
        <v>0</v>
      </c>
      <c r="AO10" s="3">
        <v>42546</v>
      </c>
      <c r="AP10">
        <v>1</v>
      </c>
      <c r="AQ10" s="2" t="s">
        <v>317</v>
      </c>
      <c r="AR10">
        <v>1</v>
      </c>
      <c r="AS10" s="2" t="s">
        <v>929</v>
      </c>
      <c r="AT10">
        <v>0</v>
      </c>
    </row>
    <row r="11" spans="1:55" ht="15">
      <c r="A11">
        <f t="shared" si="0"/>
        <v>677</v>
      </c>
      <c r="B11">
        <v>0</v>
      </c>
      <c r="C11" t="s">
        <v>930</v>
      </c>
      <c r="D11" t="s">
        <v>189</v>
      </c>
      <c r="E11" t="s">
        <v>120</v>
      </c>
      <c r="F11">
        <v>1</v>
      </c>
      <c r="Z11" t="s">
        <v>80</v>
      </c>
      <c r="AD11" t="s">
        <v>931</v>
      </c>
      <c r="AE11" s="2" t="s">
        <v>2278</v>
      </c>
      <c r="AF11" t="s">
        <v>932</v>
      </c>
      <c r="AG11" t="s">
        <v>933</v>
      </c>
      <c r="AH11" t="s">
        <v>934</v>
      </c>
      <c r="AI11" t="s">
        <v>933</v>
      </c>
      <c r="AJ11" s="2" t="s">
        <v>200</v>
      </c>
      <c r="AM11">
        <v>0</v>
      </c>
      <c r="AO11" s="3">
        <v>42546</v>
      </c>
      <c r="AP11">
        <v>1</v>
      </c>
      <c r="AQ11" s="2" t="s">
        <v>318</v>
      </c>
      <c r="AR11">
        <v>1</v>
      </c>
      <c r="AS11" s="2" t="s">
        <v>935</v>
      </c>
      <c r="AT11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BC7"/>
  <sheetViews>
    <sheetView workbookViewId="0">
      <selection activeCell="C7" sqref="C7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hidden="1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6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 ht="15" customHeigh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1357</v>
      </c>
      <c r="B2" s="4">
        <v>0</v>
      </c>
      <c r="C2" s="4" t="s">
        <v>936</v>
      </c>
      <c r="D2" s="4" t="s">
        <v>207</v>
      </c>
      <c r="E2" s="4" t="s">
        <v>474</v>
      </c>
      <c r="F2" s="4">
        <v>1</v>
      </c>
      <c r="I2" s="4">
        <v>300</v>
      </c>
      <c r="Z2" s="4" t="s">
        <v>80</v>
      </c>
      <c r="AD2" s="4" t="s">
        <v>937</v>
      </c>
      <c r="AE2" s="5" t="s">
        <v>2279</v>
      </c>
      <c r="AF2" s="4" t="s">
        <v>938</v>
      </c>
      <c r="AG2" s="4" t="s">
        <v>939</v>
      </c>
      <c r="AH2" s="4" t="s">
        <v>940</v>
      </c>
      <c r="AI2" s="4" t="s">
        <v>939</v>
      </c>
      <c r="AJ2" s="5" t="s">
        <v>201</v>
      </c>
      <c r="AM2" s="4">
        <v>0</v>
      </c>
      <c r="AO2" s="6">
        <v>42546</v>
      </c>
      <c r="AP2" s="4">
        <v>1</v>
      </c>
      <c r="AQ2" s="5" t="s">
        <v>319</v>
      </c>
      <c r="AR2" s="4">
        <v>1</v>
      </c>
      <c r="AS2" s="5" t="s">
        <v>941</v>
      </c>
      <c r="AT2" s="4">
        <v>0</v>
      </c>
    </row>
    <row r="3" spans="1:55" s="4" customFormat="1" ht="15">
      <c r="A3" s="4">
        <v>680</v>
      </c>
      <c r="B3" s="4">
        <v>0</v>
      </c>
      <c r="C3" s="4" t="s">
        <v>942</v>
      </c>
      <c r="D3" s="4" t="s">
        <v>207</v>
      </c>
      <c r="E3" s="4" t="s">
        <v>474</v>
      </c>
      <c r="F3" s="4">
        <v>1</v>
      </c>
      <c r="Z3" s="4" t="s">
        <v>80</v>
      </c>
      <c r="AD3" s="4" t="s">
        <v>943</v>
      </c>
      <c r="AE3" s="5" t="s">
        <v>2280</v>
      </c>
      <c r="AF3" s="4" t="s">
        <v>944</v>
      </c>
      <c r="AG3" s="4" t="s">
        <v>945</v>
      </c>
      <c r="AH3" s="4" t="s">
        <v>946</v>
      </c>
      <c r="AI3" s="4" t="s">
        <v>945</v>
      </c>
      <c r="AJ3" s="5" t="s">
        <v>202</v>
      </c>
      <c r="AM3" s="4">
        <v>0</v>
      </c>
      <c r="AO3" s="6">
        <v>42546</v>
      </c>
      <c r="AP3" s="4">
        <v>1</v>
      </c>
      <c r="AQ3" s="5" t="s">
        <v>320</v>
      </c>
      <c r="AR3" s="4">
        <v>1</v>
      </c>
      <c r="AS3" s="5" t="s">
        <v>947</v>
      </c>
      <c r="AT3" s="4">
        <v>0</v>
      </c>
    </row>
    <row r="4" spans="1:55" s="4" customFormat="1" ht="15">
      <c r="A4" s="4">
        <v>1358</v>
      </c>
      <c r="B4" s="4">
        <v>0</v>
      </c>
      <c r="C4" s="4" t="s">
        <v>948</v>
      </c>
      <c r="D4" s="4" t="s">
        <v>207</v>
      </c>
      <c r="E4" s="4" t="s">
        <v>474</v>
      </c>
      <c r="F4" s="4">
        <v>1</v>
      </c>
      <c r="I4" s="4">
        <v>300</v>
      </c>
      <c r="Z4" s="4" t="s">
        <v>80</v>
      </c>
      <c r="AD4" s="4" t="s">
        <v>949</v>
      </c>
      <c r="AE4" s="5" t="s">
        <v>2281</v>
      </c>
      <c r="AF4" s="4" t="s">
        <v>950</v>
      </c>
      <c r="AG4" s="4" t="s">
        <v>951</v>
      </c>
      <c r="AH4" s="4" t="s">
        <v>952</v>
      </c>
      <c r="AI4" s="4" t="s">
        <v>951</v>
      </c>
      <c r="AJ4" s="5" t="s">
        <v>203</v>
      </c>
      <c r="AM4" s="4">
        <v>0</v>
      </c>
      <c r="AO4" s="6">
        <v>42546</v>
      </c>
      <c r="AP4" s="4">
        <v>1</v>
      </c>
      <c r="AQ4" s="5" t="s">
        <v>321</v>
      </c>
      <c r="AR4" s="4">
        <v>1</v>
      </c>
      <c r="AS4" s="5" t="s">
        <v>953</v>
      </c>
      <c r="AT4" s="4">
        <v>0</v>
      </c>
    </row>
    <row r="5" spans="1:55" ht="15">
      <c r="A5">
        <v>685</v>
      </c>
      <c r="B5">
        <v>0</v>
      </c>
      <c r="C5" t="s">
        <v>954</v>
      </c>
      <c r="D5" t="s">
        <v>207</v>
      </c>
      <c r="E5" t="s">
        <v>208</v>
      </c>
      <c r="F5">
        <v>1</v>
      </c>
      <c r="Z5" t="s">
        <v>80</v>
      </c>
      <c r="AD5" t="s">
        <v>955</v>
      </c>
      <c r="AE5" s="2" t="s">
        <v>2282</v>
      </c>
      <c r="AF5" t="s">
        <v>956</v>
      </c>
      <c r="AG5" t="s">
        <v>957</v>
      </c>
      <c r="AH5" t="s">
        <v>958</v>
      </c>
      <c r="AI5" t="s">
        <v>957</v>
      </c>
      <c r="AJ5" s="2" t="s">
        <v>204</v>
      </c>
      <c r="AM5">
        <v>0</v>
      </c>
      <c r="AO5" s="3">
        <v>42546</v>
      </c>
      <c r="AP5">
        <v>1</v>
      </c>
      <c r="AQ5" s="2" t="s">
        <v>322</v>
      </c>
      <c r="AR5">
        <v>1</v>
      </c>
      <c r="AS5" s="2" t="s">
        <v>959</v>
      </c>
      <c r="AT5">
        <v>0</v>
      </c>
    </row>
    <row r="6" spans="1:55" ht="15">
      <c r="A6">
        <v>686</v>
      </c>
      <c r="B6">
        <v>0</v>
      </c>
      <c r="C6" t="s">
        <v>960</v>
      </c>
      <c r="D6" t="s">
        <v>207</v>
      </c>
      <c r="E6" t="s">
        <v>208</v>
      </c>
      <c r="F6">
        <v>1</v>
      </c>
      <c r="Z6" t="s">
        <v>80</v>
      </c>
      <c r="AD6" t="s">
        <v>961</v>
      </c>
      <c r="AE6" s="2" t="s">
        <v>2283</v>
      </c>
      <c r="AF6" t="s">
        <v>962</v>
      </c>
      <c r="AG6" t="s">
        <v>963</v>
      </c>
      <c r="AH6" t="s">
        <v>964</v>
      </c>
      <c r="AI6" t="s">
        <v>963</v>
      </c>
      <c r="AJ6" s="2" t="s">
        <v>205</v>
      </c>
      <c r="AM6">
        <v>0</v>
      </c>
      <c r="AO6" s="3">
        <v>42546</v>
      </c>
      <c r="AP6">
        <v>1</v>
      </c>
      <c r="AQ6" s="2" t="s">
        <v>323</v>
      </c>
      <c r="AR6">
        <v>1</v>
      </c>
      <c r="AS6" s="2" t="s">
        <v>965</v>
      </c>
      <c r="AT6">
        <v>0</v>
      </c>
    </row>
    <row r="7" spans="1:55" ht="15">
      <c r="A7">
        <v>687</v>
      </c>
      <c r="B7">
        <v>0</v>
      </c>
      <c r="C7" t="s">
        <v>966</v>
      </c>
      <c r="D7" t="s">
        <v>207</v>
      </c>
      <c r="E7" t="s">
        <v>208</v>
      </c>
      <c r="F7">
        <v>1</v>
      </c>
      <c r="Z7" t="s">
        <v>80</v>
      </c>
      <c r="AD7" t="s">
        <v>967</v>
      </c>
      <c r="AE7" s="2" t="s">
        <v>2284</v>
      </c>
      <c r="AF7" t="s">
        <v>968</v>
      </c>
      <c r="AG7" t="s">
        <v>969</v>
      </c>
      <c r="AH7" t="s">
        <v>970</v>
      </c>
      <c r="AI7" t="s">
        <v>969</v>
      </c>
      <c r="AJ7" s="2" t="s">
        <v>206</v>
      </c>
      <c r="AM7">
        <v>0</v>
      </c>
      <c r="AO7" s="3">
        <v>42546</v>
      </c>
      <c r="AP7">
        <v>1</v>
      </c>
      <c r="AQ7" s="2" t="s">
        <v>324</v>
      </c>
      <c r="AR7">
        <v>1</v>
      </c>
      <c r="AS7" s="2" t="s">
        <v>971</v>
      </c>
      <c r="AT7"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BC7"/>
  <sheetViews>
    <sheetView workbookViewId="0">
      <selection activeCell="G5" sqref="G5"/>
    </sheetView>
  </sheetViews>
  <sheetFormatPr defaultRowHeight="14.25"/>
  <cols>
    <col min="1" max="1" width="3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420</v>
      </c>
      <c r="B2" s="4">
        <v>0</v>
      </c>
      <c r="C2" s="4" t="s">
        <v>972</v>
      </c>
      <c r="D2" s="4" t="s">
        <v>97</v>
      </c>
      <c r="E2" s="4" t="s">
        <v>474</v>
      </c>
      <c r="F2" s="4">
        <v>1</v>
      </c>
      <c r="I2" s="4">
        <v>300</v>
      </c>
      <c r="Z2" s="4" t="s">
        <v>80</v>
      </c>
      <c r="AD2" s="4" t="s">
        <v>973</v>
      </c>
      <c r="AE2" s="5" t="s">
        <v>2285</v>
      </c>
      <c r="AF2" s="4" t="s">
        <v>974</v>
      </c>
      <c r="AG2" s="4" t="s">
        <v>975</v>
      </c>
      <c r="AH2" s="4" t="s">
        <v>976</v>
      </c>
      <c r="AI2" s="4" t="s">
        <v>975</v>
      </c>
      <c r="AJ2" s="5" t="s">
        <v>91</v>
      </c>
      <c r="AM2" s="4">
        <v>0</v>
      </c>
      <c r="AO2" s="6">
        <v>42005</v>
      </c>
      <c r="AP2" s="4">
        <v>1</v>
      </c>
      <c r="AQ2" s="5" t="s">
        <v>248</v>
      </c>
      <c r="AR2" s="4">
        <v>1</v>
      </c>
      <c r="AS2" s="5" t="s">
        <v>977</v>
      </c>
      <c r="AT2" s="4">
        <v>0</v>
      </c>
    </row>
    <row r="3" spans="1:55" s="4" customFormat="1" ht="15">
      <c r="A3" s="4">
        <f>A2+1</f>
        <v>421</v>
      </c>
      <c r="B3" s="4">
        <v>0</v>
      </c>
      <c r="C3" s="4" t="s">
        <v>978</v>
      </c>
      <c r="D3" s="4" t="s">
        <v>97</v>
      </c>
      <c r="E3" s="4" t="s">
        <v>474</v>
      </c>
      <c r="F3" s="4">
        <v>1</v>
      </c>
      <c r="Z3" s="4" t="s">
        <v>80</v>
      </c>
      <c r="AD3" s="4" t="s">
        <v>979</v>
      </c>
      <c r="AE3" s="5" t="s">
        <v>2286</v>
      </c>
      <c r="AF3" s="4" t="s">
        <v>980</v>
      </c>
      <c r="AG3" s="4" t="s">
        <v>981</v>
      </c>
      <c r="AH3" s="4" t="s">
        <v>982</v>
      </c>
      <c r="AI3" s="4" t="s">
        <v>981</v>
      </c>
      <c r="AJ3" s="5" t="s">
        <v>92</v>
      </c>
      <c r="AM3" s="4">
        <v>0</v>
      </c>
      <c r="AO3" s="6">
        <v>42005</v>
      </c>
      <c r="AP3" s="4">
        <v>1</v>
      </c>
      <c r="AQ3" s="5" t="s">
        <v>249</v>
      </c>
      <c r="AR3" s="4">
        <v>1</v>
      </c>
      <c r="AS3" s="5" t="s">
        <v>983</v>
      </c>
      <c r="AT3" s="4">
        <v>0</v>
      </c>
    </row>
    <row r="4" spans="1:55" s="4" customFormat="1" ht="15">
      <c r="A4" s="4">
        <f t="shared" ref="A4:A6" si="0">A3+1</f>
        <v>422</v>
      </c>
      <c r="B4" s="4">
        <v>0</v>
      </c>
      <c r="C4" s="4" t="s">
        <v>984</v>
      </c>
      <c r="D4" s="4" t="s">
        <v>97</v>
      </c>
      <c r="E4" s="4" t="s">
        <v>474</v>
      </c>
      <c r="F4" s="4">
        <v>1</v>
      </c>
      <c r="I4" s="4">
        <v>300</v>
      </c>
      <c r="Z4" s="4" t="s">
        <v>80</v>
      </c>
      <c r="AD4" s="4" t="s">
        <v>985</v>
      </c>
      <c r="AE4" s="5" t="s">
        <v>2287</v>
      </c>
      <c r="AF4" s="4" t="s">
        <v>986</v>
      </c>
      <c r="AG4" s="4" t="s">
        <v>987</v>
      </c>
      <c r="AH4" s="4" t="s">
        <v>988</v>
      </c>
      <c r="AI4" s="4" t="s">
        <v>987</v>
      </c>
      <c r="AJ4" s="5" t="s">
        <v>93</v>
      </c>
      <c r="AM4" s="4">
        <v>0</v>
      </c>
      <c r="AO4" s="6">
        <v>42005</v>
      </c>
      <c r="AP4" s="4">
        <v>1</v>
      </c>
      <c r="AQ4" s="5" t="s">
        <v>250</v>
      </c>
      <c r="AR4" s="4">
        <v>1</v>
      </c>
      <c r="AS4" s="5" t="s">
        <v>989</v>
      </c>
      <c r="AT4" s="4">
        <v>0</v>
      </c>
    </row>
    <row r="5" spans="1:55" s="4" customFormat="1" ht="15">
      <c r="A5" s="4">
        <f t="shared" si="0"/>
        <v>423</v>
      </c>
      <c r="B5" s="4">
        <v>0</v>
      </c>
      <c r="C5" s="4" t="s">
        <v>990</v>
      </c>
      <c r="D5" s="4" t="s">
        <v>97</v>
      </c>
      <c r="E5" s="4" t="s">
        <v>474</v>
      </c>
      <c r="F5" s="4">
        <v>1</v>
      </c>
      <c r="I5" s="4">
        <v>300</v>
      </c>
      <c r="Z5" s="4" t="s">
        <v>80</v>
      </c>
      <c r="AD5" s="4" t="s">
        <v>991</v>
      </c>
      <c r="AE5" s="5" t="s">
        <v>2288</v>
      </c>
      <c r="AF5" s="4" t="s">
        <v>992</v>
      </c>
      <c r="AG5" s="4" t="s">
        <v>993</v>
      </c>
      <c r="AH5" s="4" t="s">
        <v>994</v>
      </c>
      <c r="AI5" s="4" t="s">
        <v>993</v>
      </c>
      <c r="AJ5" s="5" t="s">
        <v>94</v>
      </c>
      <c r="AM5" s="4">
        <v>0</v>
      </c>
      <c r="AO5" s="6">
        <v>42005</v>
      </c>
      <c r="AP5" s="4">
        <v>1</v>
      </c>
      <c r="AQ5" s="5" t="s">
        <v>251</v>
      </c>
      <c r="AR5" s="4">
        <v>1</v>
      </c>
      <c r="AS5" s="5" t="s">
        <v>995</v>
      </c>
      <c r="AT5" s="4">
        <v>0</v>
      </c>
    </row>
    <row r="6" spans="1:55" s="4" customFormat="1" ht="15">
      <c r="A6" s="4">
        <f t="shared" si="0"/>
        <v>424</v>
      </c>
      <c r="B6" s="4">
        <v>0</v>
      </c>
      <c r="C6" s="4" t="s">
        <v>996</v>
      </c>
      <c r="D6" s="4" t="s">
        <v>97</v>
      </c>
      <c r="E6" s="4" t="s">
        <v>474</v>
      </c>
      <c r="F6" s="4">
        <v>1</v>
      </c>
      <c r="I6" s="4">
        <v>300</v>
      </c>
      <c r="Z6" s="4" t="s">
        <v>80</v>
      </c>
      <c r="AD6" s="4" t="s">
        <v>997</v>
      </c>
      <c r="AE6" s="5" t="s">
        <v>2289</v>
      </c>
      <c r="AF6" s="4" t="s">
        <v>998</v>
      </c>
      <c r="AG6" s="4" t="s">
        <v>999</v>
      </c>
      <c r="AH6" s="4" t="s">
        <v>1000</v>
      </c>
      <c r="AI6" s="4" t="s">
        <v>999</v>
      </c>
      <c r="AJ6" s="5" t="s">
        <v>95</v>
      </c>
      <c r="AM6" s="4">
        <v>0</v>
      </c>
      <c r="AO6" s="6">
        <v>42005</v>
      </c>
      <c r="AP6" s="4">
        <v>1</v>
      </c>
      <c r="AQ6" s="5" t="s">
        <v>252</v>
      </c>
      <c r="AR6" s="4">
        <v>1</v>
      </c>
      <c r="AS6" s="5" t="s">
        <v>1001</v>
      </c>
      <c r="AT6" s="4">
        <v>0</v>
      </c>
    </row>
    <row r="7" spans="1:55" s="4" customFormat="1">
      <c r="E7" s="4" t="s">
        <v>474</v>
      </c>
      <c r="I7" s="4">
        <v>300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C5"/>
  <sheetViews>
    <sheetView workbookViewId="0">
      <selection activeCell="G5" sqref="G5"/>
    </sheetView>
  </sheetViews>
  <sheetFormatPr defaultRowHeight="14.25"/>
  <cols>
    <col min="1" max="1" width="3.875" bestFit="1" customWidth="1"/>
    <col min="2" max="2" width="14.75" bestFit="1" customWidth="1"/>
    <col min="3" max="3" width="35" bestFit="1" customWidth="1"/>
    <col min="4" max="4" width="15.75" bestFit="1" customWidth="1"/>
    <col min="5" max="5" width="28.75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440</v>
      </c>
      <c r="B2" s="4">
        <v>0</v>
      </c>
      <c r="C2" s="4" t="s">
        <v>1002</v>
      </c>
      <c r="D2" s="4" t="s">
        <v>86</v>
      </c>
      <c r="E2" s="4" t="s">
        <v>345</v>
      </c>
      <c r="F2" s="4">
        <v>1</v>
      </c>
      <c r="Z2" s="4" t="s">
        <v>80</v>
      </c>
      <c r="AD2" s="4" t="s">
        <v>1003</v>
      </c>
      <c r="AE2" s="5" t="s">
        <v>2290</v>
      </c>
      <c r="AF2" s="4" t="s">
        <v>1004</v>
      </c>
      <c r="AG2" s="4" t="s">
        <v>1005</v>
      </c>
      <c r="AH2" s="4" t="s">
        <v>1006</v>
      </c>
      <c r="AI2" s="4" t="s">
        <v>1005</v>
      </c>
      <c r="AJ2" s="5" t="s">
        <v>102</v>
      </c>
      <c r="AM2" s="4">
        <v>0</v>
      </c>
      <c r="AO2" s="6">
        <v>42005</v>
      </c>
      <c r="AP2" s="4">
        <v>1</v>
      </c>
      <c r="AQ2" s="5" t="s">
        <v>254</v>
      </c>
      <c r="AR2" s="4">
        <v>1</v>
      </c>
      <c r="AS2" s="5" t="s">
        <v>1007</v>
      </c>
      <c r="AT2" s="4">
        <v>0</v>
      </c>
    </row>
    <row r="3" spans="1:55" s="4" customFormat="1" ht="15">
      <c r="A3" s="4">
        <v>441</v>
      </c>
      <c r="B3" s="4">
        <v>0</v>
      </c>
      <c r="C3" s="4" t="s">
        <v>1008</v>
      </c>
      <c r="D3" s="4" t="s">
        <v>86</v>
      </c>
      <c r="E3" s="4" t="s">
        <v>345</v>
      </c>
      <c r="F3" s="4">
        <v>1</v>
      </c>
      <c r="Z3" s="4" t="s">
        <v>80</v>
      </c>
      <c r="AD3" s="4" t="s">
        <v>1009</v>
      </c>
      <c r="AE3" s="5" t="s">
        <v>2291</v>
      </c>
      <c r="AF3" s="4" t="s">
        <v>1010</v>
      </c>
      <c r="AG3" s="4" t="s">
        <v>1011</v>
      </c>
      <c r="AH3" s="4" t="s">
        <v>1012</v>
      </c>
      <c r="AI3" s="4" t="s">
        <v>1011</v>
      </c>
      <c r="AJ3" s="5" t="s">
        <v>103</v>
      </c>
      <c r="AM3" s="4">
        <v>0</v>
      </c>
      <c r="AO3" s="6">
        <v>42005</v>
      </c>
      <c r="AP3" s="4">
        <v>1</v>
      </c>
      <c r="AQ3" s="5" t="s">
        <v>255</v>
      </c>
      <c r="AR3" s="4">
        <v>1</v>
      </c>
      <c r="AS3" s="5" t="s">
        <v>1013</v>
      </c>
      <c r="AT3" s="4">
        <v>0</v>
      </c>
    </row>
    <row r="4" spans="1:55" s="4" customFormat="1" ht="15">
      <c r="A4" s="4">
        <v>442</v>
      </c>
      <c r="B4" s="4">
        <v>0</v>
      </c>
      <c r="C4" s="4" t="s">
        <v>1014</v>
      </c>
      <c r="D4" s="4" t="s">
        <v>86</v>
      </c>
      <c r="E4" s="4" t="s">
        <v>345</v>
      </c>
      <c r="F4" s="4">
        <v>1</v>
      </c>
      <c r="Z4" s="4" t="s">
        <v>80</v>
      </c>
      <c r="AD4" s="4" t="s">
        <v>1015</v>
      </c>
      <c r="AE4" s="5" t="s">
        <v>2292</v>
      </c>
      <c r="AF4" s="4" t="s">
        <v>1016</v>
      </c>
      <c r="AG4" s="4" t="s">
        <v>1017</v>
      </c>
      <c r="AH4" s="4" t="s">
        <v>1018</v>
      </c>
      <c r="AI4" s="4" t="s">
        <v>1017</v>
      </c>
      <c r="AJ4" s="5" t="s">
        <v>104</v>
      </c>
      <c r="AM4" s="4">
        <v>0</v>
      </c>
      <c r="AO4" s="6">
        <v>42005</v>
      </c>
      <c r="AP4" s="4">
        <v>1</v>
      </c>
      <c r="AQ4" s="5" t="s">
        <v>256</v>
      </c>
      <c r="AR4" s="4">
        <v>1</v>
      </c>
      <c r="AS4" s="5" t="s">
        <v>1019</v>
      </c>
      <c r="AT4" s="4">
        <v>0</v>
      </c>
    </row>
    <row r="5" spans="1:55" s="4" customFormat="1" ht="15">
      <c r="A5" s="4">
        <v>443</v>
      </c>
      <c r="B5" s="4">
        <v>0</v>
      </c>
      <c r="C5" s="4" t="s">
        <v>1020</v>
      </c>
      <c r="D5" s="4" t="s">
        <v>86</v>
      </c>
      <c r="E5" s="4" t="s">
        <v>345</v>
      </c>
      <c r="F5" s="4">
        <v>1</v>
      </c>
      <c r="Z5" s="4" t="s">
        <v>80</v>
      </c>
      <c r="AD5" s="4" t="s">
        <v>1021</v>
      </c>
      <c r="AE5" s="5" t="s">
        <v>2293</v>
      </c>
      <c r="AF5" s="4" t="s">
        <v>1022</v>
      </c>
      <c r="AG5" s="4" t="s">
        <v>1023</v>
      </c>
      <c r="AH5" s="4" t="s">
        <v>1024</v>
      </c>
      <c r="AI5" s="4" t="s">
        <v>1023</v>
      </c>
      <c r="AJ5" s="5" t="s">
        <v>346</v>
      </c>
      <c r="AM5" s="4">
        <v>0</v>
      </c>
      <c r="AO5" s="6">
        <v>43191</v>
      </c>
      <c r="AP5" s="4">
        <v>1</v>
      </c>
      <c r="AQ5" s="5" t="s">
        <v>347</v>
      </c>
      <c r="AR5" s="4">
        <v>1</v>
      </c>
      <c r="AS5" s="5" t="s">
        <v>1025</v>
      </c>
      <c r="AT5" s="4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C9"/>
  <sheetViews>
    <sheetView workbookViewId="0">
      <selection activeCell="G5" sqref="G5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730</v>
      </c>
      <c r="B2" s="4">
        <v>0</v>
      </c>
      <c r="C2" s="4" t="s">
        <v>1026</v>
      </c>
      <c r="D2" s="4" t="s">
        <v>97</v>
      </c>
      <c r="E2" s="4" t="s">
        <v>120</v>
      </c>
      <c r="F2" s="4">
        <v>1</v>
      </c>
      <c r="Z2" s="4" t="s">
        <v>80</v>
      </c>
      <c r="AD2" s="4" t="s">
        <v>1027</v>
      </c>
      <c r="AE2" s="5" t="s">
        <v>2294</v>
      </c>
      <c r="AF2" s="4" t="s">
        <v>1028</v>
      </c>
      <c r="AG2" s="4" t="s">
        <v>1029</v>
      </c>
      <c r="AH2" s="4" t="s">
        <v>1030</v>
      </c>
      <c r="AI2" s="4" t="s">
        <v>1029</v>
      </c>
      <c r="AJ2" s="5" t="s">
        <v>331</v>
      </c>
      <c r="AM2" s="4">
        <v>0</v>
      </c>
      <c r="AO2" s="6">
        <v>43191</v>
      </c>
      <c r="AP2" s="4">
        <v>1</v>
      </c>
      <c r="AQ2" s="5" t="s">
        <v>332</v>
      </c>
      <c r="AR2" s="4">
        <v>1</v>
      </c>
      <c r="AS2" s="5" t="s">
        <v>1031</v>
      </c>
      <c r="AT2" s="4">
        <v>0</v>
      </c>
    </row>
    <row r="3" spans="1:55" s="4" customFormat="1" ht="15">
      <c r="A3" s="4">
        <f>A2+1</f>
        <v>731</v>
      </c>
      <c r="B3" s="4">
        <v>0</v>
      </c>
      <c r="C3" s="4" t="s">
        <v>1032</v>
      </c>
      <c r="D3" s="4" t="s">
        <v>97</v>
      </c>
      <c r="E3" s="4" t="s">
        <v>120</v>
      </c>
      <c r="F3" s="4">
        <v>1</v>
      </c>
      <c r="Z3" s="4" t="s">
        <v>80</v>
      </c>
      <c r="AD3" s="4" t="s">
        <v>1033</v>
      </c>
      <c r="AE3" s="5" t="s">
        <v>2295</v>
      </c>
      <c r="AF3" s="4" t="s">
        <v>1034</v>
      </c>
      <c r="AG3" s="4" t="s">
        <v>1035</v>
      </c>
      <c r="AH3" s="4" t="s">
        <v>1036</v>
      </c>
      <c r="AI3" s="4" t="s">
        <v>1035</v>
      </c>
      <c r="AJ3" s="5" t="s">
        <v>333</v>
      </c>
      <c r="AM3" s="4">
        <v>0</v>
      </c>
      <c r="AO3" s="6">
        <v>43191</v>
      </c>
      <c r="AP3" s="4">
        <v>1</v>
      </c>
      <c r="AQ3" s="5" t="s">
        <v>334</v>
      </c>
      <c r="AR3" s="4">
        <v>1</v>
      </c>
      <c r="AS3" s="5" t="s">
        <v>1037</v>
      </c>
      <c r="AT3" s="4">
        <v>0</v>
      </c>
    </row>
    <row r="4" spans="1:55" s="4" customFormat="1" ht="15">
      <c r="A4" s="4">
        <f t="shared" ref="A4:A9" si="0">A3+1</f>
        <v>732</v>
      </c>
      <c r="B4" s="4">
        <v>0</v>
      </c>
      <c r="C4" s="4" t="s">
        <v>1038</v>
      </c>
      <c r="D4" s="4" t="s">
        <v>97</v>
      </c>
      <c r="E4" s="4" t="s">
        <v>120</v>
      </c>
      <c r="F4" s="4">
        <v>1</v>
      </c>
      <c r="Z4" s="4" t="s">
        <v>80</v>
      </c>
      <c r="AD4" s="4" t="s">
        <v>1039</v>
      </c>
      <c r="AE4" s="5" t="s">
        <v>2296</v>
      </c>
      <c r="AF4" s="4" t="s">
        <v>1040</v>
      </c>
      <c r="AG4" s="4" t="s">
        <v>1041</v>
      </c>
      <c r="AH4" s="4" t="s">
        <v>1042</v>
      </c>
      <c r="AI4" s="4" t="s">
        <v>1041</v>
      </c>
      <c r="AJ4" s="5" t="s">
        <v>335</v>
      </c>
      <c r="AM4" s="4">
        <v>0</v>
      </c>
      <c r="AO4" s="6">
        <v>43191</v>
      </c>
      <c r="AP4" s="4">
        <v>1</v>
      </c>
      <c r="AQ4" s="5" t="s">
        <v>336</v>
      </c>
      <c r="AR4" s="4">
        <v>1</v>
      </c>
      <c r="AS4" s="5" t="s">
        <v>1043</v>
      </c>
      <c r="AT4" s="4">
        <v>0</v>
      </c>
    </row>
    <row r="5" spans="1:55" s="4" customFormat="1" ht="15">
      <c r="A5" s="4">
        <f t="shared" si="0"/>
        <v>733</v>
      </c>
      <c r="B5" s="4">
        <v>0</v>
      </c>
      <c r="C5" s="4" t="s">
        <v>1044</v>
      </c>
      <c r="D5" s="4" t="s">
        <v>97</v>
      </c>
      <c r="E5" s="4" t="s">
        <v>120</v>
      </c>
      <c r="F5" s="4">
        <v>1</v>
      </c>
      <c r="Z5" s="4" t="s">
        <v>80</v>
      </c>
      <c r="AD5" s="4" t="s">
        <v>1045</v>
      </c>
      <c r="AE5" s="5" t="s">
        <v>2297</v>
      </c>
      <c r="AF5" s="4" t="s">
        <v>1046</v>
      </c>
      <c r="AG5" s="4" t="s">
        <v>1047</v>
      </c>
      <c r="AH5" s="4" t="s">
        <v>1048</v>
      </c>
      <c r="AI5" s="4" t="s">
        <v>1047</v>
      </c>
      <c r="AJ5" s="5" t="s">
        <v>369</v>
      </c>
      <c r="AM5" s="4">
        <v>0</v>
      </c>
      <c r="AO5" s="6">
        <v>43191</v>
      </c>
      <c r="AP5" s="4">
        <v>1</v>
      </c>
      <c r="AQ5" s="5" t="s">
        <v>370</v>
      </c>
      <c r="AR5" s="4">
        <v>1</v>
      </c>
      <c r="AS5" s="5" t="s">
        <v>1049</v>
      </c>
      <c r="AT5" s="4">
        <v>0</v>
      </c>
    </row>
    <row r="6" spans="1:55" s="4" customFormat="1" ht="15">
      <c r="A6" s="4">
        <f t="shared" si="0"/>
        <v>734</v>
      </c>
      <c r="B6" s="4">
        <v>0</v>
      </c>
      <c r="C6" s="4" t="s">
        <v>1050</v>
      </c>
      <c r="D6" s="4" t="s">
        <v>97</v>
      </c>
      <c r="E6" s="4" t="s">
        <v>479</v>
      </c>
      <c r="F6" s="4">
        <v>1</v>
      </c>
      <c r="Z6" s="4" t="s">
        <v>80</v>
      </c>
      <c r="AD6" s="4" t="s">
        <v>1051</v>
      </c>
      <c r="AE6" s="5" t="s">
        <v>2298</v>
      </c>
      <c r="AF6" s="4" t="s">
        <v>1052</v>
      </c>
      <c r="AG6" s="4" t="s">
        <v>1053</v>
      </c>
      <c r="AH6" s="4" t="s">
        <v>1054</v>
      </c>
      <c r="AI6" s="4" t="s">
        <v>1053</v>
      </c>
      <c r="AJ6" s="5" t="s">
        <v>461</v>
      </c>
      <c r="AM6" s="4">
        <v>0</v>
      </c>
      <c r="AO6" s="6">
        <v>43191</v>
      </c>
      <c r="AP6" s="4">
        <v>1</v>
      </c>
      <c r="AQ6" s="5" t="s">
        <v>371</v>
      </c>
      <c r="AR6" s="4">
        <v>1</v>
      </c>
      <c r="AS6" s="5" t="s">
        <v>1055</v>
      </c>
      <c r="AT6" s="4">
        <v>0</v>
      </c>
    </row>
    <row r="7" spans="1:55" s="4" customFormat="1" ht="15">
      <c r="A7" s="4">
        <f t="shared" si="0"/>
        <v>735</v>
      </c>
      <c r="B7" s="4">
        <v>0</v>
      </c>
      <c r="C7" s="4" t="s">
        <v>1056</v>
      </c>
      <c r="D7" s="4" t="s">
        <v>97</v>
      </c>
      <c r="E7" s="4" t="s">
        <v>479</v>
      </c>
      <c r="F7" s="4">
        <v>1</v>
      </c>
      <c r="Z7" s="4" t="s">
        <v>80</v>
      </c>
      <c r="AD7" s="4" t="s">
        <v>1057</v>
      </c>
      <c r="AE7" s="5" t="s">
        <v>2299</v>
      </c>
      <c r="AF7" s="4" t="s">
        <v>1058</v>
      </c>
      <c r="AG7" s="4" t="s">
        <v>1059</v>
      </c>
      <c r="AH7" s="4" t="s">
        <v>1060</v>
      </c>
      <c r="AI7" s="4" t="s">
        <v>1059</v>
      </c>
      <c r="AJ7" s="5" t="s">
        <v>372</v>
      </c>
      <c r="AM7" s="4">
        <v>0</v>
      </c>
      <c r="AO7" s="6">
        <v>43191</v>
      </c>
      <c r="AP7" s="4">
        <v>1</v>
      </c>
      <c r="AQ7" s="5" t="s">
        <v>373</v>
      </c>
      <c r="AR7" s="4">
        <v>1</v>
      </c>
      <c r="AS7" s="5" t="s">
        <v>1061</v>
      </c>
      <c r="AT7" s="4">
        <v>0</v>
      </c>
    </row>
    <row r="8" spans="1:55" s="4" customFormat="1" ht="15">
      <c r="A8" s="4">
        <f t="shared" si="0"/>
        <v>736</v>
      </c>
      <c r="B8" s="4">
        <v>0</v>
      </c>
      <c r="C8" s="4" t="s">
        <v>1062</v>
      </c>
      <c r="D8" s="4" t="s">
        <v>97</v>
      </c>
      <c r="E8" s="4" t="s">
        <v>479</v>
      </c>
      <c r="F8" s="4">
        <v>1</v>
      </c>
      <c r="Z8" s="4" t="s">
        <v>80</v>
      </c>
      <c r="AD8" s="4" t="s">
        <v>1063</v>
      </c>
      <c r="AE8" s="5" t="s">
        <v>2300</v>
      </c>
      <c r="AF8" s="4" t="s">
        <v>1064</v>
      </c>
      <c r="AG8" s="4" t="s">
        <v>1065</v>
      </c>
      <c r="AH8" s="4" t="s">
        <v>1066</v>
      </c>
      <c r="AI8" s="4" t="s">
        <v>1065</v>
      </c>
      <c r="AJ8" s="5" t="s">
        <v>374</v>
      </c>
      <c r="AM8" s="4">
        <v>0</v>
      </c>
      <c r="AO8" s="6">
        <v>43191</v>
      </c>
      <c r="AP8" s="4">
        <v>1</v>
      </c>
      <c r="AQ8" s="5" t="s">
        <v>375</v>
      </c>
      <c r="AR8" s="4">
        <v>1</v>
      </c>
      <c r="AS8" s="5" t="s">
        <v>1067</v>
      </c>
      <c r="AT8" s="4">
        <v>0</v>
      </c>
    </row>
    <row r="9" spans="1:55" s="4" customFormat="1" ht="15">
      <c r="A9" s="4">
        <f t="shared" si="0"/>
        <v>737</v>
      </c>
      <c r="B9" s="4">
        <v>0</v>
      </c>
      <c r="C9" s="4" t="s">
        <v>1068</v>
      </c>
      <c r="D9" s="4" t="s">
        <v>97</v>
      </c>
      <c r="E9" s="4" t="s">
        <v>479</v>
      </c>
      <c r="F9" s="4">
        <v>1</v>
      </c>
      <c r="Z9" s="4" t="s">
        <v>80</v>
      </c>
      <c r="AD9" s="4" t="s">
        <v>1069</v>
      </c>
      <c r="AE9" s="5" t="s">
        <v>2301</v>
      </c>
      <c r="AF9" s="4" t="s">
        <v>1070</v>
      </c>
      <c r="AG9" s="4" t="s">
        <v>1071</v>
      </c>
      <c r="AH9" s="4" t="s">
        <v>1072</v>
      </c>
      <c r="AI9" s="4" t="s">
        <v>1071</v>
      </c>
      <c r="AJ9" s="5" t="s">
        <v>376</v>
      </c>
      <c r="AM9" s="4">
        <v>0</v>
      </c>
      <c r="AO9" s="6">
        <v>43191</v>
      </c>
      <c r="AP9" s="4">
        <v>1</v>
      </c>
      <c r="AQ9" s="5" t="s">
        <v>377</v>
      </c>
      <c r="AR9" s="4">
        <v>1</v>
      </c>
      <c r="AS9" s="5" t="s">
        <v>1073</v>
      </c>
      <c r="AT9" s="4"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BC9"/>
  <sheetViews>
    <sheetView workbookViewId="0">
      <selection activeCell="A9" sqref="A9"/>
    </sheetView>
  </sheetViews>
  <sheetFormatPr defaultRowHeight="14.25"/>
  <cols>
    <col min="1" max="1" width="4.875" bestFit="1" customWidth="1"/>
    <col min="2" max="2" width="14.75" bestFit="1" customWidth="1"/>
    <col min="3" max="3" width="35" bestFit="1" customWidth="1"/>
    <col min="4" max="4" width="15.75" bestFit="1" customWidth="1"/>
    <col min="5" max="5" width="51.5" bestFit="1" customWidth="1"/>
    <col min="6" max="6" width="15.125" bestFit="1" customWidth="1"/>
    <col min="7" max="7" width="20.125" hidden="1" customWidth="1"/>
    <col min="8" max="8" width="19.125" hidden="1" customWidth="1"/>
    <col min="9" max="9" width="13.625" customWidth="1"/>
    <col min="10" max="10" width="13" hidden="1" customWidth="1"/>
    <col min="11" max="12" width="23.25" hidden="1" customWidth="1"/>
    <col min="13" max="13" width="7.625" hidden="1" customWidth="1"/>
    <col min="14" max="14" width="12.375" hidden="1" customWidth="1"/>
    <col min="15" max="15" width="9.125" hidden="1" customWidth="1"/>
    <col min="16" max="16" width="9.25" hidden="1" customWidth="1"/>
    <col min="17" max="17" width="9.875" hidden="1" customWidth="1"/>
    <col min="18" max="18" width="16.75" hidden="1" customWidth="1"/>
    <col min="19" max="19" width="17.75" hidden="1" customWidth="1"/>
    <col min="20" max="20" width="9.625" hidden="1" customWidth="1"/>
    <col min="21" max="22" width="9.5" hidden="1" customWidth="1"/>
    <col min="23" max="23" width="5.75" hidden="1" customWidth="1"/>
    <col min="24" max="24" width="4.625" hidden="1" customWidth="1"/>
    <col min="25" max="25" width="13.375" hidden="1" customWidth="1"/>
    <col min="26" max="26" width="11.125" bestFit="1" customWidth="1"/>
    <col min="27" max="27" width="23.75" hidden="1" customWidth="1"/>
    <col min="28" max="28" width="27.875" hidden="1" customWidth="1"/>
    <col min="29" max="29" width="16" hidden="1" customWidth="1"/>
    <col min="30" max="30" width="54.5" bestFit="1" customWidth="1"/>
    <col min="31" max="31" width="30.625" customWidth="1"/>
    <col min="32" max="32" width="13.75" customWidth="1"/>
    <col min="33" max="33" width="14.125" customWidth="1"/>
    <col min="34" max="34" width="18.875" bestFit="1" customWidth="1"/>
    <col min="35" max="35" width="9.375" bestFit="1" customWidth="1"/>
    <col min="36" max="36" width="15.625" bestFit="1" customWidth="1"/>
    <col min="37" max="37" width="18.125" hidden="1" customWidth="1"/>
    <col min="38" max="38" width="37.25" hidden="1" customWidth="1"/>
    <col min="39" max="39" width="36.875" hidden="1" customWidth="1"/>
    <col min="40" max="40" width="23" hidden="1" customWidth="1"/>
    <col min="41" max="41" width="23.25" customWidth="1"/>
    <col min="42" max="42" width="25.625" bestFit="1" customWidth="1"/>
    <col min="43" max="43" width="46.625" customWidth="1"/>
    <col min="44" max="44" width="34.875" bestFit="1" customWidth="1"/>
    <col min="45" max="45" width="39.375" customWidth="1"/>
    <col min="46" max="46" width="33.375" bestFit="1" customWidth="1"/>
    <col min="47" max="47" width="5.125" hidden="1" customWidth="1"/>
    <col min="48" max="48" width="28.375" hidden="1" customWidth="1"/>
    <col min="49" max="49" width="32.75" hidden="1" customWidth="1"/>
    <col min="50" max="50" width="27.375" hidden="1" customWidth="1"/>
    <col min="51" max="51" width="22.125" hidden="1" customWidth="1"/>
    <col min="52" max="52" width="16.125" hidden="1" customWidth="1"/>
    <col min="53" max="53" width="36" hidden="1" customWidth="1"/>
    <col min="54" max="54" width="29" hidden="1" customWidth="1"/>
    <col min="55" max="55" width="8.625" hidden="1" customWidth="1"/>
    <col min="56" max="56" width="8.625" bestFit="1" customWidth="1"/>
  </cols>
  <sheetData>
    <row r="1" spans="1:55" s="4" customFormat="1">
      <c r="A1" s="4" t="s">
        <v>0</v>
      </c>
      <c r="B1" s="4" t="s">
        <v>1</v>
      </c>
      <c r="C1" s="4" t="s">
        <v>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40</v>
      </c>
      <c r="L1" s="4" t="s">
        <v>41</v>
      </c>
      <c r="M1" s="4" t="s">
        <v>42</v>
      </c>
      <c r="N1" s="4" t="s">
        <v>43</v>
      </c>
      <c r="O1" s="4" t="s">
        <v>44</v>
      </c>
      <c r="P1" s="4" t="s">
        <v>45</v>
      </c>
      <c r="Q1" s="4" t="s">
        <v>46</v>
      </c>
      <c r="R1" s="4" t="s">
        <v>47</v>
      </c>
      <c r="S1" s="4" t="s">
        <v>48</v>
      </c>
      <c r="T1" s="4" t="s">
        <v>49</v>
      </c>
      <c r="U1" s="4" t="s">
        <v>50</v>
      </c>
      <c r="V1" s="4" t="s">
        <v>51</v>
      </c>
      <c r="W1" s="4" t="s">
        <v>52</v>
      </c>
      <c r="X1" s="4" t="s">
        <v>53</v>
      </c>
      <c r="Y1" s="4" t="s">
        <v>54</v>
      </c>
      <c r="Z1" s="4" t="s">
        <v>55</v>
      </c>
      <c r="AA1" s="4" t="s">
        <v>56</v>
      </c>
      <c r="AB1" s="4" t="s">
        <v>57</v>
      </c>
      <c r="AC1" s="4" t="s">
        <v>58</v>
      </c>
      <c r="AD1" s="4" t="s">
        <v>59</v>
      </c>
      <c r="AE1" s="4" t="s">
        <v>5</v>
      </c>
      <c r="AF1" s="4" t="s">
        <v>60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61</v>
      </c>
      <c r="AL1" s="4" t="s">
        <v>62</v>
      </c>
      <c r="AM1" s="4" t="s">
        <v>63</v>
      </c>
      <c r="AN1" s="4" t="s">
        <v>64</v>
      </c>
      <c r="AO1" s="4" t="s">
        <v>65</v>
      </c>
      <c r="AP1" s="4" t="s">
        <v>66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71</v>
      </c>
      <c r="AV1" s="4" t="s">
        <v>72</v>
      </c>
      <c r="AW1" s="4" t="s">
        <v>73</v>
      </c>
      <c r="AX1" s="4" t="s">
        <v>74</v>
      </c>
      <c r="AY1" s="4" t="s">
        <v>75</v>
      </c>
      <c r="AZ1" s="4" t="s">
        <v>76</v>
      </c>
      <c r="BA1" s="4" t="s">
        <v>77</v>
      </c>
      <c r="BB1" s="4" t="s">
        <v>78</v>
      </c>
      <c r="BC1" s="4" t="s">
        <v>79</v>
      </c>
    </row>
    <row r="2" spans="1:55" s="4" customFormat="1" ht="15">
      <c r="A2" s="4">
        <v>540</v>
      </c>
      <c r="B2" s="4">
        <v>0</v>
      </c>
      <c r="C2" s="4" t="s">
        <v>1074</v>
      </c>
      <c r="D2" s="4" t="s">
        <v>86</v>
      </c>
      <c r="E2" s="4">
        <f>2199/1.23</f>
        <v>1787.8048780487804</v>
      </c>
      <c r="F2" s="4">
        <v>1</v>
      </c>
      <c r="Z2" s="4" t="s">
        <v>80</v>
      </c>
      <c r="AD2" s="4" t="s">
        <v>1075</v>
      </c>
      <c r="AE2" s="5" t="s">
        <v>2302</v>
      </c>
      <c r="AF2" s="4" t="s">
        <v>1076</v>
      </c>
      <c r="AG2" s="4" t="s">
        <v>1077</v>
      </c>
      <c r="AH2" s="4" t="s">
        <v>1078</v>
      </c>
      <c r="AI2" s="4" t="s">
        <v>1077</v>
      </c>
      <c r="AJ2" s="5" t="s">
        <v>134</v>
      </c>
      <c r="AM2" s="4">
        <v>0</v>
      </c>
      <c r="AO2" s="10">
        <v>42005</v>
      </c>
      <c r="AP2" s="4">
        <v>1</v>
      </c>
      <c r="AQ2" t="s">
        <v>528</v>
      </c>
      <c r="AR2" s="4">
        <v>1</v>
      </c>
      <c r="AS2" s="5" t="s">
        <v>1079</v>
      </c>
      <c r="AT2" s="4">
        <v>0</v>
      </c>
    </row>
    <row r="3" spans="1:55" s="4" customFormat="1" ht="15">
      <c r="A3" s="4">
        <f>A2+1</f>
        <v>541</v>
      </c>
      <c r="B3" s="4">
        <v>0</v>
      </c>
      <c r="C3" s="4" t="s">
        <v>1080</v>
      </c>
      <c r="D3" s="4" t="s">
        <v>86</v>
      </c>
      <c r="E3" s="4">
        <f t="shared" ref="E3:E9" si="0">2199/1.23</f>
        <v>1787.8048780487804</v>
      </c>
      <c r="F3" s="4">
        <v>1</v>
      </c>
      <c r="Z3" s="4" t="s">
        <v>80</v>
      </c>
      <c r="AD3" s="4" t="s">
        <v>1081</v>
      </c>
      <c r="AE3" s="5" t="s">
        <v>2303</v>
      </c>
      <c r="AF3" s="4" t="s">
        <v>1082</v>
      </c>
      <c r="AG3" s="4" t="s">
        <v>1083</v>
      </c>
      <c r="AH3" s="4" t="s">
        <v>1084</v>
      </c>
      <c r="AI3" s="4" t="s">
        <v>1083</v>
      </c>
      <c r="AJ3" s="5" t="s">
        <v>135</v>
      </c>
      <c r="AM3" s="4">
        <v>0</v>
      </c>
      <c r="AO3" s="10">
        <v>42005</v>
      </c>
      <c r="AP3" s="4">
        <v>1</v>
      </c>
      <c r="AQ3" t="s">
        <v>529</v>
      </c>
      <c r="AR3" s="4">
        <v>1</v>
      </c>
      <c r="AS3" s="5" t="s">
        <v>1085</v>
      </c>
      <c r="AT3" s="4">
        <v>0</v>
      </c>
    </row>
    <row r="4" spans="1:55" s="4" customFormat="1" ht="15">
      <c r="A4" s="4">
        <f t="shared" ref="A4:A9" si="1">A3+1</f>
        <v>542</v>
      </c>
      <c r="B4" s="4">
        <v>0</v>
      </c>
      <c r="C4" s="4" t="s">
        <v>1086</v>
      </c>
      <c r="D4" s="4" t="s">
        <v>86</v>
      </c>
      <c r="E4" s="4">
        <f t="shared" si="0"/>
        <v>1787.8048780487804</v>
      </c>
      <c r="F4" s="4">
        <v>1</v>
      </c>
      <c r="Z4" s="4" t="s">
        <v>80</v>
      </c>
      <c r="AD4" s="4" t="s">
        <v>1087</v>
      </c>
      <c r="AE4" s="5" t="s">
        <v>2304</v>
      </c>
      <c r="AF4" s="4" t="s">
        <v>1088</v>
      </c>
      <c r="AG4" s="4" t="s">
        <v>1089</v>
      </c>
      <c r="AH4" s="4" t="s">
        <v>1090</v>
      </c>
      <c r="AI4" s="4" t="s">
        <v>1089</v>
      </c>
      <c r="AJ4" s="5" t="s">
        <v>136</v>
      </c>
      <c r="AM4" s="4">
        <v>0</v>
      </c>
      <c r="AO4" s="10">
        <v>42005</v>
      </c>
      <c r="AP4" s="4">
        <v>1</v>
      </c>
      <c r="AQ4" t="s">
        <v>530</v>
      </c>
      <c r="AR4" s="4">
        <v>1</v>
      </c>
      <c r="AS4" s="5" t="s">
        <v>1091</v>
      </c>
      <c r="AT4" s="4">
        <v>0</v>
      </c>
    </row>
    <row r="5" spans="1:55" s="4" customFormat="1" ht="15">
      <c r="A5" s="4">
        <f t="shared" si="1"/>
        <v>543</v>
      </c>
      <c r="B5" s="4">
        <v>0</v>
      </c>
      <c r="C5" s="4" t="s">
        <v>1092</v>
      </c>
      <c r="D5" s="4" t="s">
        <v>86</v>
      </c>
      <c r="E5" s="4">
        <f t="shared" si="0"/>
        <v>1787.8048780487804</v>
      </c>
      <c r="F5" s="4">
        <v>1</v>
      </c>
      <c r="Z5" s="4" t="s">
        <v>80</v>
      </c>
      <c r="AD5" s="4" t="s">
        <v>1093</v>
      </c>
      <c r="AE5" s="5" t="s">
        <v>2305</v>
      </c>
      <c r="AF5" s="4" t="s">
        <v>1094</v>
      </c>
      <c r="AG5" s="4" t="s">
        <v>1095</v>
      </c>
      <c r="AH5" s="4" t="s">
        <v>1096</v>
      </c>
      <c r="AI5" s="4" t="s">
        <v>1095</v>
      </c>
      <c r="AJ5" s="5" t="s">
        <v>397</v>
      </c>
      <c r="AM5" s="4">
        <v>0</v>
      </c>
      <c r="AO5" s="10">
        <v>43191</v>
      </c>
      <c r="AP5" s="4">
        <v>1</v>
      </c>
      <c r="AQ5" t="s">
        <v>531</v>
      </c>
      <c r="AR5" s="4">
        <v>1</v>
      </c>
      <c r="AS5" s="5" t="s">
        <v>1097</v>
      </c>
      <c r="AT5" s="4">
        <v>0</v>
      </c>
    </row>
    <row r="6" spans="1:55" s="4" customFormat="1" ht="15">
      <c r="A6" s="4">
        <f t="shared" si="1"/>
        <v>544</v>
      </c>
      <c r="B6" s="4">
        <v>0</v>
      </c>
      <c r="C6" s="4" t="s">
        <v>1098</v>
      </c>
      <c r="D6" s="4" t="s">
        <v>86</v>
      </c>
      <c r="E6" s="4">
        <f t="shared" si="0"/>
        <v>1787.8048780487804</v>
      </c>
      <c r="F6" s="4">
        <v>1</v>
      </c>
      <c r="Z6" s="4" t="s">
        <v>80</v>
      </c>
      <c r="AD6" s="4" t="s">
        <v>1099</v>
      </c>
      <c r="AE6" s="5" t="s">
        <v>2306</v>
      </c>
      <c r="AF6" s="4" t="s">
        <v>1100</v>
      </c>
      <c r="AG6" s="4" t="s">
        <v>1101</v>
      </c>
      <c r="AH6" s="4" t="s">
        <v>1102</v>
      </c>
      <c r="AI6" s="4" t="s">
        <v>1101</v>
      </c>
      <c r="AJ6" s="5" t="s">
        <v>465</v>
      </c>
      <c r="AM6" s="4">
        <v>0</v>
      </c>
      <c r="AO6" s="10">
        <v>43191</v>
      </c>
      <c r="AP6" s="4">
        <v>1</v>
      </c>
      <c r="AQ6" t="s">
        <v>532</v>
      </c>
      <c r="AR6" s="4">
        <v>1</v>
      </c>
      <c r="AS6" s="5" t="s">
        <v>1103</v>
      </c>
      <c r="AT6" s="4">
        <v>0</v>
      </c>
    </row>
    <row r="7" spans="1:55" s="4" customFormat="1" ht="15">
      <c r="A7" s="4">
        <f t="shared" si="1"/>
        <v>545</v>
      </c>
      <c r="B7" s="4">
        <v>0</v>
      </c>
      <c r="C7" s="4" t="s">
        <v>1104</v>
      </c>
      <c r="D7" s="4" t="s">
        <v>86</v>
      </c>
      <c r="E7" s="4">
        <f t="shared" si="0"/>
        <v>1787.8048780487804</v>
      </c>
      <c r="F7" s="4">
        <v>1</v>
      </c>
      <c r="Z7" s="4" t="s">
        <v>80</v>
      </c>
      <c r="AD7" s="4" t="s">
        <v>1105</v>
      </c>
      <c r="AE7" s="5" t="s">
        <v>2307</v>
      </c>
      <c r="AF7" s="4" t="s">
        <v>1106</v>
      </c>
      <c r="AG7" s="4" t="s">
        <v>1107</v>
      </c>
      <c r="AH7" s="4" t="s">
        <v>1108</v>
      </c>
      <c r="AI7" s="4" t="s">
        <v>1107</v>
      </c>
      <c r="AJ7" s="5" t="s">
        <v>398</v>
      </c>
      <c r="AM7" s="4">
        <v>0</v>
      </c>
      <c r="AO7" s="10">
        <v>43191</v>
      </c>
      <c r="AP7" s="4">
        <v>1</v>
      </c>
      <c r="AQ7" t="s">
        <v>533</v>
      </c>
      <c r="AR7" s="4">
        <v>1</v>
      </c>
      <c r="AS7" s="5" t="s">
        <v>1109</v>
      </c>
      <c r="AT7" s="4">
        <v>0</v>
      </c>
    </row>
    <row r="8" spans="1:55" ht="15">
      <c r="A8">
        <f t="shared" si="1"/>
        <v>546</v>
      </c>
      <c r="B8">
        <v>0</v>
      </c>
      <c r="C8" t="s">
        <v>1110</v>
      </c>
      <c r="D8" t="s">
        <v>86</v>
      </c>
      <c r="E8" s="4">
        <f t="shared" si="0"/>
        <v>1787.8048780487804</v>
      </c>
      <c r="F8">
        <v>1</v>
      </c>
      <c r="Z8" t="s">
        <v>80</v>
      </c>
      <c r="AD8" t="s">
        <v>1111</v>
      </c>
      <c r="AE8" s="2" t="s">
        <v>2308</v>
      </c>
      <c r="AF8" t="s">
        <v>1112</v>
      </c>
      <c r="AG8" t="s">
        <v>1113</v>
      </c>
      <c r="AH8" t="s">
        <v>1114</v>
      </c>
      <c r="AI8" t="s">
        <v>1113</v>
      </c>
      <c r="AJ8" s="2" t="s">
        <v>399</v>
      </c>
      <c r="AM8">
        <v>0</v>
      </c>
      <c r="AO8" s="11">
        <v>43191</v>
      </c>
      <c r="AP8">
        <v>1</v>
      </c>
      <c r="AQ8" t="s">
        <v>534</v>
      </c>
      <c r="AR8">
        <v>1</v>
      </c>
      <c r="AS8" s="2" t="s">
        <v>1115</v>
      </c>
      <c r="AT8">
        <v>0</v>
      </c>
    </row>
    <row r="9" spans="1:55" s="7" customFormat="1" ht="15">
      <c r="A9" s="7">
        <f t="shared" si="1"/>
        <v>547</v>
      </c>
      <c r="B9" s="7">
        <v>0</v>
      </c>
      <c r="C9" s="7" t="s">
        <v>1116</v>
      </c>
      <c r="D9" s="7" t="s">
        <v>86</v>
      </c>
      <c r="E9" s="4">
        <f t="shared" si="0"/>
        <v>1787.8048780487804</v>
      </c>
      <c r="F9" s="7">
        <v>1</v>
      </c>
      <c r="Z9" s="7" t="s">
        <v>80</v>
      </c>
      <c r="AD9" s="7" t="s">
        <v>1117</v>
      </c>
      <c r="AE9" s="8" t="s">
        <v>2309</v>
      </c>
      <c r="AF9" s="7" t="s">
        <v>1118</v>
      </c>
      <c r="AG9" s="7" t="s">
        <v>1119</v>
      </c>
      <c r="AH9" s="7" t="s">
        <v>1120</v>
      </c>
      <c r="AI9" s="7" t="s">
        <v>1119</v>
      </c>
      <c r="AJ9" s="8" t="s">
        <v>506</v>
      </c>
      <c r="AM9" s="7">
        <v>0</v>
      </c>
      <c r="AO9" s="9">
        <v>43191</v>
      </c>
      <c r="AP9" s="7">
        <v>1</v>
      </c>
      <c r="AQ9" s="7" t="s">
        <v>535</v>
      </c>
      <c r="AR9" s="7">
        <v>1</v>
      </c>
      <c r="AS9" s="8" t="s">
        <v>1121</v>
      </c>
      <c r="AT9" s="7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VIOLA D-100</vt:lpstr>
      <vt:lpstr>VIOLA D-150</vt:lpstr>
      <vt:lpstr>BROOKLYN N-100S</vt:lpstr>
      <vt:lpstr>BROOKLYN N-100</vt:lpstr>
      <vt:lpstr>BROOKLYN N-100L</vt:lpstr>
      <vt:lpstr>FORMHAUS D-150</vt:lpstr>
      <vt:lpstr>GENIUS D-100S</vt:lpstr>
      <vt:lpstr>MANHATTAN D-150L</vt:lpstr>
      <vt:lpstr>PRIMUS D-100</vt:lpstr>
      <vt:lpstr>PRIMUS D-100L</vt:lpstr>
      <vt:lpstr>PRIMUS D-150</vt:lpstr>
      <vt:lpstr>PRIMUS C-150</vt:lpstr>
      <vt:lpstr>TYPOS D-150</vt:lpstr>
      <vt:lpstr>FORMHAUS D-100LS</vt:lpstr>
      <vt:lpstr>Kategorie</vt:lpstr>
      <vt:lpstr>FORMHAUS D-100S</vt:lpstr>
      <vt:lpstr>FORMHAUS D-100</vt:lpstr>
      <vt:lpstr>FORMHAUS D-100L</vt:lpstr>
      <vt:lpstr>FORMHAUS D-150L</vt:lpstr>
      <vt:lpstr>GENIUS C-150</vt:lpstr>
      <vt:lpstr>MANHATTAN D-100XS</vt:lpstr>
      <vt:lpstr>MANHATTAN D-100S</vt:lpstr>
      <vt:lpstr>MANHATTAN D-100L</vt:lpstr>
      <vt:lpstr>MANHATTAN D-150S</vt:lpstr>
      <vt:lpstr>MANHATTAN R-100</vt:lpstr>
      <vt:lpstr>NEMO N-100S</vt:lpstr>
      <vt:lpstr>NEMO N-100</vt:lpstr>
      <vt:lpstr>RONDA D-100</vt:lpstr>
      <vt:lpstr>RONDA D-100L</vt:lpstr>
      <vt:lpstr>RONDA D-100XL</vt:lpstr>
      <vt:lpstr>TYPOS D-100</vt:lpstr>
      <vt:lpstr>TYPOS D-100S</vt:lpstr>
      <vt:lpstr>TYPOS D-150S</vt:lpstr>
      <vt:lpstr>QUADRO N-100</vt:lpstr>
      <vt:lpstr>LATHI N-100L</vt:lpstr>
      <vt:lpstr>LAHTI N-100XL</vt:lpstr>
      <vt:lpstr>LIMA D-100S</vt:lpstr>
      <vt:lpstr>Arkusz4</vt:lpstr>
      <vt:lpstr>PINEDO D-100XS</vt:lpstr>
    </vt:vector>
  </TitlesOfParts>
  <Company>VM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Shemon Haque</dc:creator>
  <cp:lastModifiedBy>Wilk Łukasz</cp:lastModifiedBy>
  <dcterms:created xsi:type="dcterms:W3CDTF">2015-10-18T12:00:38Z</dcterms:created>
  <dcterms:modified xsi:type="dcterms:W3CDTF">2025-06-30T20:59:03Z</dcterms:modified>
</cp:coreProperties>
</file>